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tabRatio="148" activeTab="0"/>
  </bookViews>
  <sheets>
    <sheet name="董事" sheetId="1" r:id="rId1"/>
  </sheets>
  <definedNames>
    <definedName name="_xlnm.Print_Area" localSheetId="0">'董事'!$A$1:$L$11</definedName>
  </definedNames>
  <calcPr fullCalcOnLoad="1"/>
</workbook>
</file>

<file path=xl/sharedStrings.xml><?xml version="1.0" encoding="utf-8"?>
<sst xmlns="http://schemas.openxmlformats.org/spreadsheetml/2006/main" count="23" uniqueCount="14">
  <si>
    <t>總　　　　　計(Total)</t>
  </si>
  <si>
    <t>男性(Male)</t>
  </si>
  <si>
    <t>女性(Female)</t>
  </si>
  <si>
    <t>合計(Total)</t>
  </si>
  <si>
    <t>人數(Number)
(人)</t>
  </si>
  <si>
    <r>
      <t>分配比</t>
    </r>
    <r>
      <rPr>
        <sz val="10"/>
        <rFont val="Times New Roman"/>
        <family val="1"/>
      </rPr>
      <t>(Ratio)</t>
    </r>
    <r>
      <rPr>
        <sz val="10"/>
        <rFont val="標楷體"/>
        <family val="4"/>
      </rPr>
      <t xml:space="preserve">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％</t>
    </r>
    <r>
      <rPr>
        <sz val="10"/>
        <rFont val="Times New Roman"/>
        <family val="1"/>
      </rPr>
      <t>)</t>
    </r>
  </si>
  <si>
    <t>公  司　別(Company)</t>
  </si>
  <si>
    <t>上市公司 (TWSE Listed Companies )</t>
  </si>
  <si>
    <t>上櫃公司( GTSM Companies)</t>
  </si>
  <si>
    <t xml:space="preserve">未上市未上櫃公司( Unlisted Companies ) </t>
  </si>
  <si>
    <t>(Gender analysis for directors of public companies in Taiwan in 2016-2017. )</t>
  </si>
  <si>
    <t>105年底(2016)</t>
  </si>
  <si>
    <t>106年底(2017)</t>
  </si>
  <si>
    <r>
      <t xml:space="preserve"> 105至106年公開發行公司</t>
    </r>
    <r>
      <rPr>
        <b/>
        <u val="single"/>
        <sz val="12"/>
        <rFont val="標楷體"/>
        <family val="4"/>
      </rPr>
      <t>董事</t>
    </r>
    <r>
      <rPr>
        <sz val="12"/>
        <rFont val="標楷體"/>
        <family val="4"/>
      </rPr>
      <t>性別分析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</si>
</sst>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0_ "/>
    <numFmt numFmtId="178" formatCode="#,##0_ "/>
    <numFmt numFmtId="179" formatCode="#,##0.0_ "/>
    <numFmt numFmtId="180" formatCode="0.0_ "/>
    <numFmt numFmtId="181" formatCode="0_);[Red]\(0\)"/>
    <numFmt numFmtId="182" formatCode="0.0_);[Red]\(0.0\)"/>
    <numFmt numFmtId="183" formatCode="0.00_ "/>
    <numFmt numFmtId="184" formatCode="#,##0.0_);[Red]\(#,##0.0\)"/>
    <numFmt numFmtId="185" formatCode="###,##0"/>
    <numFmt numFmtId="186" formatCode="##0.0"/>
    <numFmt numFmtId="187" formatCode="#,##0.00_ "/>
    <numFmt numFmtId="188" formatCode="0.00_);[Red]\(0.00\)"/>
  </numFmts>
  <fonts count="47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0"/>
      <name val="Times New Roman"/>
      <family val="1"/>
    </font>
    <font>
      <sz val="9"/>
      <name val="標楷體"/>
      <family val="4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9"/>
      <color indexed="8"/>
      <name val="標楷體"/>
      <family val="4"/>
    </font>
    <font>
      <b/>
      <u val="single"/>
      <sz val="12"/>
      <name val="標楷體"/>
      <family val="4"/>
    </font>
    <font>
      <sz val="10"/>
      <color indexed="8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76" fontId="3" fillId="33" borderId="12" xfId="0" applyNumberFormat="1" applyFont="1" applyFill="1" applyBorder="1" applyAlignment="1">
      <alignment horizontal="right" vertical="center"/>
    </xf>
    <xf numFmtId="176" fontId="3" fillId="33" borderId="13" xfId="0" applyNumberFormat="1" applyFont="1" applyFill="1" applyBorder="1" applyAlignment="1">
      <alignment horizontal="right" vertical="center"/>
    </xf>
    <xf numFmtId="176" fontId="3" fillId="33" borderId="14" xfId="0" applyNumberFormat="1" applyFont="1" applyFill="1" applyBorder="1" applyAlignment="1">
      <alignment horizontal="right" vertical="center"/>
    </xf>
    <xf numFmtId="176" fontId="3" fillId="33" borderId="0" xfId="0" applyNumberFormat="1" applyFont="1" applyFill="1" applyBorder="1" applyAlignment="1">
      <alignment horizontal="right" vertical="center"/>
    </xf>
    <xf numFmtId="187" fontId="3" fillId="33" borderId="13" xfId="0" applyNumberFormat="1" applyFont="1" applyFill="1" applyBorder="1" applyAlignment="1">
      <alignment horizontal="right" vertical="center"/>
    </xf>
    <xf numFmtId="187" fontId="3" fillId="33" borderId="0" xfId="0" applyNumberFormat="1" applyFont="1" applyFill="1" applyBorder="1" applyAlignment="1">
      <alignment horizontal="right" vertical="center"/>
    </xf>
    <xf numFmtId="188" fontId="3" fillId="33" borderId="0" xfId="0" applyNumberFormat="1" applyFont="1" applyFill="1" applyBorder="1" applyAlignment="1">
      <alignment horizontal="right" vertical="center"/>
    </xf>
    <xf numFmtId="176" fontId="3" fillId="33" borderId="15" xfId="0" applyNumberFormat="1" applyFont="1" applyFill="1" applyBorder="1" applyAlignment="1">
      <alignment horizontal="right" vertical="center"/>
    </xf>
    <xf numFmtId="176" fontId="3" fillId="33" borderId="16" xfId="0" applyNumberFormat="1" applyFont="1" applyFill="1" applyBorder="1" applyAlignment="1">
      <alignment horizontal="right" vertical="center"/>
    </xf>
    <xf numFmtId="187" fontId="3" fillId="33" borderId="16" xfId="0" applyNumberFormat="1" applyFont="1" applyFill="1" applyBorder="1" applyAlignment="1">
      <alignment horizontal="right" vertical="center"/>
    </xf>
    <xf numFmtId="188" fontId="3" fillId="33" borderId="17" xfId="0" applyNumberFormat="1" applyFont="1" applyFill="1" applyBorder="1" applyAlignment="1">
      <alignment horizontal="right" vertical="center"/>
    </xf>
    <xf numFmtId="188" fontId="3" fillId="33" borderId="16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3" xfId="0" applyFill="1" applyBorder="1" applyAlignment="1">
      <alignment vertical="center"/>
    </xf>
    <xf numFmtId="0" fontId="5" fillId="33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5" fillId="33" borderId="16" xfId="0" applyFont="1" applyFill="1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5" fillId="33" borderId="13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4" fillId="33" borderId="0" xfId="0" applyFont="1" applyFill="1" applyBorder="1" applyAlignment="1">
      <alignment horizontal="left" vertical="center" wrapText="1"/>
    </xf>
    <xf numFmtId="0" fontId="0" fillId="0" borderId="22" xfId="0" applyBorder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3" borderId="23" xfId="0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5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5" fillId="33" borderId="27" xfId="0" applyFon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圖四　會計師事務所家數分配比－按執行業務收入分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1656435"/>
        <c:axId val="16472460"/>
      </c:barChart>
      <c:catAx>
        <c:axId val="316564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472460"/>
        <c:crosses val="autoZero"/>
        <c:auto val="1"/>
        <c:lblOffset val="100"/>
        <c:tickLblSkip val="1"/>
        <c:noMultiLvlLbl val="0"/>
      </c:catAx>
      <c:valAx>
        <c:axId val="16472460"/>
        <c:scaling>
          <c:orientation val="minMax"/>
          <c:max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6564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2</xdr:col>
      <xdr:colOff>390525</xdr:colOff>
      <xdr:row>0</xdr:row>
      <xdr:rowOff>0</xdr:rowOff>
    </xdr:to>
    <xdr:graphicFrame>
      <xdr:nvGraphicFramePr>
        <xdr:cNvPr id="1" name="圖表 1"/>
        <xdr:cNvGraphicFramePr/>
      </xdr:nvGraphicFramePr>
      <xdr:xfrm>
        <a:off x="66675" y="0"/>
        <a:ext cx="2409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4">
      <selection activeCell="J10" sqref="J10"/>
    </sheetView>
  </sheetViews>
  <sheetFormatPr defaultColWidth="9.00390625" defaultRowHeight="24.75" customHeight="1"/>
  <cols>
    <col min="1" max="1" width="22.00390625" style="0" customWidth="1"/>
    <col min="2" max="2" width="5.375" style="0" customWidth="1"/>
    <col min="3" max="3" width="10.125" style="0" customWidth="1"/>
    <col min="4" max="4" width="9.00390625" style="0" customWidth="1"/>
    <col min="5" max="5" width="9.50390625" style="0" customWidth="1"/>
    <col min="6" max="6" width="8.75390625" style="0" customWidth="1"/>
    <col min="7" max="7" width="9.375" style="0" customWidth="1"/>
  </cols>
  <sheetData>
    <row r="1" spans="1:12" ht="42.75" customHeight="1">
      <c r="A1" s="29" t="s">
        <v>13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24.75" customHeight="1">
      <c r="A2" s="28" t="s">
        <v>10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24.75" customHeight="1" thickBot="1">
      <c r="A3" s="31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37.5" customHeight="1">
      <c r="A4" s="36" t="s">
        <v>6</v>
      </c>
      <c r="B4" s="37"/>
      <c r="C4" s="33" t="s">
        <v>11</v>
      </c>
      <c r="D4" s="34"/>
      <c r="E4" s="34"/>
      <c r="F4" s="34"/>
      <c r="G4" s="35"/>
      <c r="H4" s="33" t="s">
        <v>12</v>
      </c>
      <c r="I4" s="34"/>
      <c r="J4" s="34"/>
      <c r="K4" s="34"/>
      <c r="L4" s="35"/>
    </row>
    <row r="5" spans="1:12" ht="45" customHeight="1">
      <c r="A5" s="38"/>
      <c r="B5" s="26"/>
      <c r="C5" s="17" t="s">
        <v>3</v>
      </c>
      <c r="D5" s="19" t="s">
        <v>1</v>
      </c>
      <c r="E5" s="20"/>
      <c r="F5" s="19" t="s">
        <v>2</v>
      </c>
      <c r="G5" s="20"/>
      <c r="H5" s="17" t="s">
        <v>3</v>
      </c>
      <c r="I5" s="19" t="s">
        <v>1</v>
      </c>
      <c r="J5" s="20"/>
      <c r="K5" s="19" t="s">
        <v>2</v>
      </c>
      <c r="L5" s="20"/>
    </row>
    <row r="6" spans="1:12" ht="75" customHeight="1">
      <c r="A6" s="39"/>
      <c r="B6" s="40"/>
      <c r="C6" s="18"/>
      <c r="D6" s="1" t="s">
        <v>4</v>
      </c>
      <c r="E6" s="1" t="s">
        <v>5</v>
      </c>
      <c r="F6" s="1" t="s">
        <v>4</v>
      </c>
      <c r="G6" s="2" t="s">
        <v>5</v>
      </c>
      <c r="H6" s="18"/>
      <c r="I6" s="1" t="s">
        <v>4</v>
      </c>
      <c r="J6" s="1" t="s">
        <v>5</v>
      </c>
      <c r="K6" s="1" t="s">
        <v>4</v>
      </c>
      <c r="L6" s="2" t="s">
        <v>5</v>
      </c>
    </row>
    <row r="7" spans="1:12" ht="41.25" customHeight="1">
      <c r="A7" s="23" t="s">
        <v>0</v>
      </c>
      <c r="B7" s="24"/>
      <c r="C7" s="3">
        <f>SUM(C8:C10)</f>
        <v>16417</v>
      </c>
      <c r="D7" s="4">
        <f>SUM(D8:D10)</f>
        <v>14271</v>
      </c>
      <c r="E7" s="7">
        <f>(D7/C7)*100</f>
        <v>86.9281841993056</v>
      </c>
      <c r="F7" s="4">
        <f>SUM(F8:F10)</f>
        <v>2146</v>
      </c>
      <c r="G7" s="9">
        <f>F7/C7*100</f>
        <v>13.071815800694402</v>
      </c>
      <c r="H7" s="3">
        <f>SUM(H8:H10)</f>
        <v>16680</v>
      </c>
      <c r="I7" s="4">
        <f>SUM(I8:I10)</f>
        <v>14435</v>
      </c>
      <c r="J7" s="7">
        <f>(I7/H7)*100</f>
        <v>86.54076738609112</v>
      </c>
      <c r="K7" s="4">
        <f>SUM(K8:K10)</f>
        <v>2245</v>
      </c>
      <c r="L7" s="9">
        <f>K7/H7*100</f>
        <v>13.459232613908872</v>
      </c>
    </row>
    <row r="8" spans="1:12" ht="42.75" customHeight="1">
      <c r="A8" s="25" t="s">
        <v>7</v>
      </c>
      <c r="B8" s="26"/>
      <c r="C8" s="5">
        <f>D8+F8</f>
        <v>7124</v>
      </c>
      <c r="D8" s="6">
        <v>6276</v>
      </c>
      <c r="E8" s="8">
        <f>(D8/C8)*100</f>
        <v>88.09657495788883</v>
      </c>
      <c r="F8" s="6">
        <v>848</v>
      </c>
      <c r="G8" s="9">
        <f>F8/C8*100</f>
        <v>11.903425042111174</v>
      </c>
      <c r="H8" s="5">
        <f>I8+K8</f>
        <v>7511</v>
      </c>
      <c r="I8" s="6">
        <v>6574</v>
      </c>
      <c r="J8" s="8">
        <f>(I8/H8)*100</f>
        <v>87.52496338703236</v>
      </c>
      <c r="K8" s="6">
        <v>937</v>
      </c>
      <c r="L8" s="9">
        <f>K8/H8*100</f>
        <v>12.475036612967648</v>
      </c>
    </row>
    <row r="9" spans="1:12" ht="37.5" customHeight="1">
      <c r="A9" s="27" t="s">
        <v>8</v>
      </c>
      <c r="B9" s="26"/>
      <c r="C9" s="5">
        <f>D9+F9</f>
        <v>5129</v>
      </c>
      <c r="D9" s="6">
        <v>4457</v>
      </c>
      <c r="E9" s="8">
        <f>(D9/C9)*100</f>
        <v>86.89803080522519</v>
      </c>
      <c r="F9" s="6">
        <v>672</v>
      </c>
      <c r="G9" s="9">
        <f>F9/C9*100</f>
        <v>13.10196919477481</v>
      </c>
      <c r="H9" s="5">
        <f>I9+K9</f>
        <v>5079</v>
      </c>
      <c r="I9" s="6">
        <v>4397</v>
      </c>
      <c r="J9" s="8">
        <f>(I9/H9)*100</f>
        <v>86.57215987399094</v>
      </c>
      <c r="K9" s="6">
        <v>682</v>
      </c>
      <c r="L9" s="9">
        <f>K9/H9*100</f>
        <v>13.427840126009057</v>
      </c>
    </row>
    <row r="10" spans="1:13" ht="47.25" customHeight="1">
      <c r="A10" s="21" t="s">
        <v>9</v>
      </c>
      <c r="B10" s="22"/>
      <c r="C10" s="10">
        <f>D10+F10</f>
        <v>4164</v>
      </c>
      <c r="D10" s="11">
        <f>1881+1657</f>
        <v>3538</v>
      </c>
      <c r="E10" s="12">
        <f>(D10/C10)*100</f>
        <v>84.96637848222862</v>
      </c>
      <c r="F10" s="11">
        <f>319+307</f>
        <v>626</v>
      </c>
      <c r="G10" s="13">
        <f>F10/C10*100</f>
        <v>15.033621517771373</v>
      </c>
      <c r="H10" s="10">
        <f>I10+K10</f>
        <v>4090</v>
      </c>
      <c r="I10" s="11">
        <f>1623+1841</f>
        <v>3464</v>
      </c>
      <c r="J10" s="12">
        <f>(I10/H10)*100</f>
        <v>84.69437652811736</v>
      </c>
      <c r="K10" s="11">
        <f>321+305</f>
        <v>626</v>
      </c>
      <c r="L10" s="14">
        <f>K10/H10*100</f>
        <v>15.30562347188264</v>
      </c>
      <c r="M10" s="15"/>
    </row>
    <row r="11" spans="1:12" ht="24.7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</row>
  </sheetData>
  <sheetProtection/>
  <mergeCells count="17">
    <mergeCell ref="A2:L2"/>
    <mergeCell ref="A1:L1"/>
    <mergeCell ref="A3:L3"/>
    <mergeCell ref="C4:G4"/>
    <mergeCell ref="A4:B6"/>
    <mergeCell ref="H4:L4"/>
    <mergeCell ref="I5:J5"/>
    <mergeCell ref="K5:L5"/>
    <mergeCell ref="A11:L11"/>
    <mergeCell ref="C5:C6"/>
    <mergeCell ref="D5:E5"/>
    <mergeCell ref="F5:G5"/>
    <mergeCell ref="H5:H6"/>
    <mergeCell ref="A10:B10"/>
    <mergeCell ref="A7:B7"/>
    <mergeCell ref="A8:B8"/>
    <mergeCell ref="A9:B9"/>
  </mergeCells>
  <printOptions horizontalCentered="1"/>
  <pageMargins left="0.3937007874015748" right="0.7480314960629921" top="0.787401574803149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gotac</dc:creator>
  <cp:keywords/>
  <dc:description/>
  <cp:lastModifiedBy>林雅芳</cp:lastModifiedBy>
  <cp:lastPrinted>2018-03-20T03:10:17Z</cp:lastPrinted>
  <dcterms:created xsi:type="dcterms:W3CDTF">2005-06-06T03:07:16Z</dcterms:created>
  <dcterms:modified xsi:type="dcterms:W3CDTF">2018-04-13T08:30:29Z</dcterms:modified>
  <cp:category/>
  <cp:version/>
  <cp:contentType/>
  <cp:contentStatus/>
</cp:coreProperties>
</file>