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3540" windowWidth="12120" windowHeight="2028" tabRatio="474" activeTab="0"/>
  </bookViews>
  <sheets>
    <sheet name="比率表" sheetId="1" r:id="rId1"/>
    <sheet name="工作底稿" sheetId="2" state="hidden" r:id="rId2"/>
  </sheets>
  <definedNames>
    <definedName name="_xlnm.Print_Area" localSheetId="0">'比率表'!$A$1:$M$160</definedName>
  </definedNames>
  <calcPr fullCalcOnLoad="1"/>
</workbook>
</file>

<file path=xl/sharedStrings.xml><?xml version="1.0" encoding="utf-8"?>
<sst xmlns="http://schemas.openxmlformats.org/spreadsheetml/2006/main" count="109" uniqueCount="94">
  <si>
    <t>全體市場總市值</t>
  </si>
  <si>
    <t>QFII</t>
  </si>
  <si>
    <t>GFII</t>
  </si>
  <si>
    <t>基金</t>
  </si>
  <si>
    <t>原始股東</t>
  </si>
  <si>
    <t>間接投資</t>
  </si>
  <si>
    <t>上市</t>
  </si>
  <si>
    <t>上櫃</t>
  </si>
  <si>
    <t>全部</t>
  </si>
  <si>
    <r>
      <t>原外國專業投資機構（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）</t>
    </r>
  </si>
  <si>
    <t>原一般境外僑外人及</t>
  </si>
  <si>
    <r>
      <t>外人直接投資（</t>
    </r>
    <r>
      <rPr>
        <b/>
        <sz val="14"/>
        <rFont val="Times New Roman"/>
        <family val="1"/>
      </rPr>
      <t>3</t>
    </r>
    <r>
      <rPr>
        <b/>
        <sz val="14"/>
        <rFont val="標楷體"/>
        <family val="4"/>
      </rPr>
      <t>）</t>
    </r>
  </si>
  <si>
    <r>
      <t>全體外資（</t>
    </r>
    <r>
      <rPr>
        <b/>
        <sz val="14"/>
        <rFont val="Times New Roman"/>
        <family val="1"/>
      </rPr>
      <t>4</t>
    </r>
    <r>
      <rPr>
        <b/>
        <sz val="14"/>
        <rFont val="標楷體"/>
        <family val="4"/>
      </rPr>
      <t>）</t>
    </r>
  </si>
  <si>
    <r>
      <t>外人直接投資（</t>
    </r>
    <r>
      <rPr>
        <b/>
        <sz val="15"/>
        <rFont val="Times New Roman"/>
        <family val="1"/>
      </rPr>
      <t>3</t>
    </r>
    <r>
      <rPr>
        <b/>
        <sz val="15"/>
        <rFont val="標楷體"/>
        <family val="4"/>
      </rPr>
      <t>）</t>
    </r>
  </si>
  <si>
    <t>即市</t>
  </si>
  <si>
    <t>外市</t>
  </si>
  <si>
    <t>海外基金</t>
  </si>
  <si>
    <t>原始股東</t>
  </si>
  <si>
    <t>海外專QFII</t>
  </si>
  <si>
    <t>境內外僑 GFII</t>
  </si>
  <si>
    <r>
      <t>直接</t>
    </r>
    <r>
      <rPr>
        <sz val="12"/>
        <rFont val="Times New Roman"/>
        <family val="1"/>
      </rPr>
      <t>+</t>
    </r>
    <r>
      <rPr>
        <sz val="12"/>
        <rFont val="新細明體"/>
        <family val="1"/>
      </rPr>
      <t>間接</t>
    </r>
  </si>
  <si>
    <t>TSE</t>
  </si>
  <si>
    <t>OTC</t>
  </si>
  <si>
    <t>Total</t>
  </si>
  <si>
    <r>
      <t>境外外國機構投資人、境外華僑及外國自然人（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）</t>
    </r>
  </si>
  <si>
    <r>
      <t>海外基金（</t>
    </r>
    <r>
      <rPr>
        <b/>
        <sz val="15"/>
        <rFont val="Times New Roman"/>
        <family val="1"/>
      </rPr>
      <t>2</t>
    </r>
    <r>
      <rPr>
        <b/>
        <sz val="15"/>
        <rFont val="標楷體"/>
        <family val="4"/>
      </rPr>
      <t>）</t>
    </r>
  </si>
  <si>
    <t>=(1)+(2)+(3)</t>
  </si>
  <si>
    <t>(1)</t>
  </si>
  <si>
    <r>
      <t>海外基金（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）</t>
    </r>
  </si>
  <si>
    <t>QFII</t>
  </si>
  <si>
    <t>GFII</t>
  </si>
  <si>
    <t>基金</t>
  </si>
  <si>
    <t>股東</t>
  </si>
  <si>
    <t>百萬 →</t>
  </si>
  <si>
    <t xml:space="preserve">全體外資及陸資（含直接投資及間接投資）所持有股票占總市值比例統計表  </t>
  </si>
  <si>
    <t xml:space="preserve">20120103 即市001907788095 外市001920178641 QFII000419657063 GFII000079041533 基金000014442559 股東000104445765 單位萬元 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</si>
  <si>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</si>
  <si>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</si>
  <si>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</si>
  <si>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</si>
  <si>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</si>
  <si>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</si>
  <si>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</si>
  <si>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</si>
  <si>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</si>
  <si>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98年</t>
  </si>
  <si>
    <t>99年</t>
  </si>
  <si>
    <t>100年</t>
  </si>
  <si>
    <t>單位換算工作區</t>
  </si>
  <si>
    <t>萬元→億元</t>
  </si>
  <si>
    <t>億元</t>
  </si>
  <si>
    <t>←填入區</t>
  </si>
  <si>
    <t>←自動計算</t>
  </si>
  <si>
    <t>OTC總市值</t>
  </si>
  <si>
    <t>填入區→</t>
  </si>
  <si>
    <t>10102</t>
  </si>
  <si>
    <t>10103</t>
  </si>
  <si>
    <t>10104</t>
  </si>
  <si>
    <t>10105</t>
  </si>
  <si>
    <t>10106</t>
  </si>
  <si>
    <t xml:space="preserve"> </t>
  </si>
  <si>
    <t>10107</t>
  </si>
  <si>
    <t>10108</t>
  </si>
  <si>
    <t>10109</t>
  </si>
  <si>
    <t>10110</t>
  </si>
  <si>
    <t>10111</t>
  </si>
  <si>
    <t>101年</t>
  </si>
  <si>
    <t>10201</t>
  </si>
  <si>
    <t>10202</t>
  </si>
  <si>
    <t>10203</t>
  </si>
  <si>
    <t>10204</t>
  </si>
  <si>
    <t>10205</t>
  </si>
  <si>
    <t>10206</t>
  </si>
  <si>
    <t>10207</t>
  </si>
  <si>
    <t>102年</t>
  </si>
  <si>
    <t xml:space="preserve"> </t>
  </si>
  <si>
    <t>103年</t>
  </si>
  <si>
    <t xml:space="preserve"> </t>
  </si>
  <si>
    <t>104年</t>
  </si>
  <si>
    <t>105年</t>
  </si>
  <si>
    <t>即市(全體總市值)</t>
  </si>
  <si>
    <t>OTC資料</t>
  </si>
  <si>
    <t xml:space="preserve"> </t>
  </si>
  <si>
    <t>TSE資料</t>
  </si>
  <si>
    <t>106年</t>
  </si>
  <si>
    <t>OTC總市值</t>
  </si>
  <si>
    <t>上櫃</t>
  </si>
  <si>
    <t>億元,合</t>
  </si>
  <si>
    <t>計持有上市櫃股票市值</t>
  </si>
  <si>
    <t>億元。</t>
  </si>
  <si>
    <t>億元，</t>
  </si>
  <si>
    <t>上櫃公司股票市值</t>
  </si>
  <si>
    <t>20190430 即市003302251604 外市003323997962 QFII000987496231 GFII000112812715 基金000021061398 股東000231179687 單位萬元</t>
  </si>
  <si>
    <r>
      <t>註:外陸資截至</t>
    </r>
    <r>
      <rPr>
        <b/>
        <sz val="14"/>
        <color indexed="10"/>
        <rFont val="標楷體"/>
        <family val="4"/>
      </rPr>
      <t>10</t>
    </r>
    <r>
      <rPr>
        <b/>
        <sz val="14"/>
        <color indexed="10"/>
        <rFont val="標楷體"/>
        <family val="4"/>
      </rPr>
      <t>8</t>
    </r>
    <r>
      <rPr>
        <b/>
        <sz val="14"/>
        <color indexed="10"/>
        <rFont val="標楷體"/>
        <family val="4"/>
      </rPr>
      <t>.</t>
    </r>
    <r>
      <rPr>
        <b/>
        <sz val="14"/>
        <color indexed="10"/>
        <rFont val="標楷體"/>
        <family val="4"/>
      </rPr>
      <t>4.30</t>
    </r>
    <r>
      <rPr>
        <b/>
        <sz val="14"/>
        <rFont val="標楷體"/>
        <family val="4"/>
      </rPr>
      <t>止持有上市公司股票市值新臺幣(以下同)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</si>
</sst>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0.00_);[Red]\(0.00\)"/>
    <numFmt numFmtId="179" formatCode="#,##0.00_ "/>
    <numFmt numFmtId="180" formatCode="0.00000_);[Red]\(0.00000\)"/>
    <numFmt numFmtId="181" formatCode="0_);[Red]\(0\)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_);[Red]\(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Times New Roman"/>
      <family val="1"/>
    </font>
    <font>
      <b/>
      <sz val="14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name val="標楷體"/>
      <family val="4"/>
    </font>
    <font>
      <b/>
      <sz val="15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標楷體"/>
      <family val="4"/>
    </font>
    <font>
      <b/>
      <sz val="12"/>
      <name val="標楷體"/>
      <family val="4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8"/>
      <color indexed="23"/>
      <name val="Times New Roman"/>
      <family val="1"/>
    </font>
    <font>
      <b/>
      <sz val="12"/>
      <name val="Times New Roman"/>
      <family val="1"/>
    </font>
    <font>
      <sz val="10"/>
      <name val="Arial Unicode MS"/>
      <family val="2"/>
    </font>
    <font>
      <sz val="15"/>
      <name val="標楷體"/>
      <family val="4"/>
    </font>
    <font>
      <sz val="12"/>
      <name val="標楷體"/>
      <family val="4"/>
    </font>
    <font>
      <sz val="12"/>
      <name val="細明體"/>
      <family val="3"/>
    </font>
    <font>
      <b/>
      <sz val="12"/>
      <name val="細明體"/>
      <family val="3"/>
    </font>
    <font>
      <b/>
      <sz val="12"/>
      <name val="新細明體"/>
      <family val="1"/>
    </font>
    <font>
      <sz val="10"/>
      <color indexed="40"/>
      <name val="Arial"/>
      <family val="2"/>
    </font>
    <font>
      <sz val="10"/>
      <color indexed="55"/>
      <name val="Arial"/>
      <family val="2"/>
    </font>
    <font>
      <b/>
      <sz val="14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4"/>
      <color rgb="FFFF0000"/>
      <name val="標楷體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77" fontId="10" fillId="33" borderId="10" xfId="0" applyNumberFormat="1" applyFont="1" applyFill="1" applyBorder="1" applyAlignment="1">
      <alignment horizontal="center" wrapText="1"/>
    </xf>
    <xf numFmtId="177" fontId="11" fillId="0" borderId="10" xfId="0" applyNumberFormat="1" applyFont="1" applyBorder="1" applyAlignment="1">
      <alignment horizontal="center" wrapText="1"/>
    </xf>
    <xf numFmtId="177" fontId="11" fillId="33" borderId="10" xfId="0" applyNumberFormat="1" applyFont="1" applyFill="1" applyBorder="1" applyAlignment="1">
      <alignment horizontal="center" wrapText="1"/>
    </xf>
    <xf numFmtId="177" fontId="10" fillId="0" borderId="10" xfId="0" applyNumberFormat="1" applyFont="1" applyBorder="1" applyAlignment="1">
      <alignment horizontal="center" wrapText="1"/>
    </xf>
    <xf numFmtId="177" fontId="14" fillId="0" borderId="10" xfId="0" applyNumberFormat="1" applyFont="1" applyBorder="1" applyAlignment="1">
      <alignment horizontal="center" wrapText="1"/>
    </xf>
    <xf numFmtId="177" fontId="14" fillId="0" borderId="10" xfId="0" applyNumberFormat="1" applyFont="1" applyBorder="1" applyAlignment="1">
      <alignment horizontal="center" vertical="top" wrapText="1"/>
    </xf>
    <xf numFmtId="177" fontId="15" fillId="0" borderId="10" xfId="0" applyNumberFormat="1" applyFont="1" applyBorder="1" applyAlignment="1">
      <alignment horizontal="center" vertical="top" wrapText="1"/>
    </xf>
    <xf numFmtId="177" fontId="15" fillId="33" borderId="10" xfId="0" applyNumberFormat="1" applyFont="1" applyFill="1" applyBorder="1" applyAlignment="1">
      <alignment horizontal="center" vertical="top" wrapText="1"/>
    </xf>
    <xf numFmtId="177" fontId="15" fillId="33" borderId="10" xfId="0" applyNumberFormat="1" applyFont="1" applyFill="1" applyBorder="1" applyAlignment="1">
      <alignment horizontal="center" wrapText="1"/>
    </xf>
    <xf numFmtId="177" fontId="15" fillId="0" borderId="10" xfId="0" applyNumberFormat="1" applyFont="1" applyBorder="1" applyAlignment="1">
      <alignment horizontal="center" wrapText="1"/>
    </xf>
    <xf numFmtId="177" fontId="10" fillId="0" borderId="10" xfId="0" applyNumberFormat="1" applyFont="1" applyBorder="1" applyAlignment="1">
      <alignment horizontal="center" vertical="top" wrapText="1"/>
    </xf>
    <xf numFmtId="177" fontId="11" fillId="0" borderId="10" xfId="0" applyNumberFormat="1" applyFont="1" applyBorder="1" applyAlignment="1">
      <alignment horizontal="center" vertical="top" wrapText="1"/>
    </xf>
    <xf numFmtId="177" fontId="11" fillId="33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7" fontId="14" fillId="0" borderId="11" xfId="0" applyNumberFormat="1" applyFont="1" applyBorder="1" applyAlignment="1">
      <alignment horizontal="center" vertical="top" wrapText="1"/>
    </xf>
    <xf numFmtId="177" fontId="15" fillId="0" borderId="11" xfId="0" applyNumberFormat="1" applyFont="1" applyBorder="1" applyAlignment="1">
      <alignment horizontal="center" vertical="top" wrapText="1"/>
    </xf>
    <xf numFmtId="177" fontId="10" fillId="0" borderId="11" xfId="0" applyNumberFormat="1" applyFont="1" applyBorder="1" applyAlignment="1">
      <alignment horizontal="center" wrapText="1"/>
    </xf>
    <xf numFmtId="177" fontId="11" fillId="0" borderId="11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11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 quotePrefix="1">
      <alignment horizontal="center" wrapText="1"/>
    </xf>
    <xf numFmtId="177" fontId="14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 horizontal="center"/>
    </xf>
    <xf numFmtId="178" fontId="11" fillId="0" borderId="10" xfId="0" applyNumberFormat="1" applyFont="1" applyBorder="1" applyAlignment="1">
      <alignment horizontal="center"/>
    </xf>
    <xf numFmtId="178" fontId="10" fillId="0" borderId="10" xfId="0" applyNumberFormat="1" applyFont="1" applyBorder="1" applyAlignment="1">
      <alignment horizontal="center"/>
    </xf>
    <xf numFmtId="177" fontId="10" fillId="0" borderId="10" xfId="0" applyNumberFormat="1" applyFont="1" applyBorder="1" applyAlignment="1">
      <alignment horizontal="center"/>
    </xf>
    <xf numFmtId="177" fontId="11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6" fillId="0" borderId="10" xfId="0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178" fontId="9" fillId="0" borderId="10" xfId="0" applyNumberFormat="1" applyFont="1" applyBorder="1" applyAlignment="1">
      <alignment horizontal="center"/>
    </xf>
    <xf numFmtId="181" fontId="16" fillId="0" borderId="11" xfId="0" applyNumberFormat="1" applyFont="1" applyFill="1" applyBorder="1" applyAlignment="1">
      <alignment horizontal="center" wrapText="1"/>
    </xf>
    <xf numFmtId="181" fontId="16" fillId="0" borderId="10" xfId="0" applyNumberFormat="1" applyFont="1" applyFill="1" applyBorder="1" applyAlignment="1">
      <alignment horizontal="center" wrapText="1"/>
    </xf>
    <xf numFmtId="181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182" fontId="0" fillId="35" borderId="10" xfId="0" applyNumberFormat="1" applyFill="1" applyBorder="1" applyAlignment="1">
      <alignment/>
    </xf>
    <xf numFmtId="0" fontId="3" fillId="0" borderId="10" xfId="0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82" fontId="3" fillId="35" borderId="10" xfId="0" applyNumberFormat="1" applyFont="1" applyFill="1" applyBorder="1" applyAlignment="1">
      <alignment/>
    </xf>
    <xf numFmtId="176" fontId="3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180" fontId="7" fillId="0" borderId="10" xfId="0" applyNumberFormat="1" applyFont="1" applyBorder="1" applyAlignment="1">
      <alignment/>
    </xf>
    <xf numFmtId="10" fontId="19" fillId="0" borderId="10" xfId="0" applyNumberFormat="1" applyFont="1" applyBorder="1" applyAlignment="1">
      <alignment horizontal="center"/>
    </xf>
    <xf numFmtId="10" fontId="19" fillId="0" borderId="10" xfId="0" applyNumberFormat="1" applyFont="1" applyBorder="1" applyAlignment="1">
      <alignment/>
    </xf>
    <xf numFmtId="10" fontId="19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1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79" fontId="3" fillId="36" borderId="10" xfId="0" applyNumberFormat="1" applyFont="1" applyFill="1" applyBorder="1" applyAlignment="1">
      <alignment/>
    </xf>
    <xf numFmtId="176" fontId="7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182" fontId="3" fillId="0" borderId="10" xfId="0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176" fontId="3" fillId="0" borderId="0" xfId="0" applyNumberFormat="1" applyFont="1" applyBorder="1" applyAlignment="1">
      <alignment/>
    </xf>
    <xf numFmtId="10" fontId="19" fillId="0" borderId="0" xfId="0" applyNumberFormat="1" applyFont="1" applyBorder="1" applyAlignment="1">
      <alignment horizontal="center"/>
    </xf>
    <xf numFmtId="10" fontId="19" fillId="0" borderId="0" xfId="0" applyNumberFormat="1" applyFont="1" applyBorder="1" applyAlignment="1">
      <alignment/>
    </xf>
    <xf numFmtId="10" fontId="19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18" fillId="0" borderId="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center"/>
    </xf>
    <xf numFmtId="179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0" fontId="25" fillId="38" borderId="17" xfId="0" applyFont="1" applyFill="1" applyBorder="1" applyAlignment="1">
      <alignment/>
    </xf>
    <xf numFmtId="176" fontId="3" fillId="0" borderId="18" xfId="0" applyNumberFormat="1" applyFont="1" applyBorder="1" applyAlignment="1">
      <alignment/>
    </xf>
    <xf numFmtId="10" fontId="19" fillId="0" borderId="18" xfId="0" applyNumberFormat="1" applyFont="1" applyBorder="1" applyAlignment="1">
      <alignment horizontal="center"/>
    </xf>
    <xf numFmtId="10" fontId="19" fillId="0" borderId="18" xfId="0" applyNumberFormat="1" applyFont="1" applyBorder="1" applyAlignment="1">
      <alignment/>
    </xf>
    <xf numFmtId="10" fontId="19" fillId="0" borderId="18" xfId="0" applyNumberFormat="1" applyFont="1" applyBorder="1" applyAlignment="1">
      <alignment/>
    </xf>
    <xf numFmtId="10" fontId="4" fillId="0" borderId="18" xfId="0" applyNumberFormat="1" applyFont="1" applyBorder="1" applyAlignment="1">
      <alignment/>
    </xf>
    <xf numFmtId="10" fontId="18" fillId="0" borderId="19" xfId="0" applyNumberFormat="1" applyFont="1" applyBorder="1" applyAlignment="1">
      <alignment/>
    </xf>
    <xf numFmtId="0" fontId="26" fillId="0" borderId="20" xfId="0" applyFont="1" applyFill="1" applyBorder="1" applyAlignment="1">
      <alignment/>
    </xf>
    <xf numFmtId="10" fontId="18" fillId="0" borderId="13" xfId="0" applyNumberFormat="1" applyFont="1" applyBorder="1" applyAlignment="1">
      <alignment/>
    </xf>
    <xf numFmtId="0" fontId="0" fillId="0" borderId="20" xfId="0" applyBorder="1" applyAlignment="1">
      <alignment/>
    </xf>
    <xf numFmtId="0" fontId="27" fillId="0" borderId="20" xfId="0" applyFont="1" applyBorder="1" applyAlignment="1">
      <alignment/>
    </xf>
    <xf numFmtId="176" fontId="0" fillId="0" borderId="15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21" xfId="0" applyBorder="1" applyAlignment="1">
      <alignment horizontal="center" wrapText="1"/>
    </xf>
    <xf numFmtId="0" fontId="0" fillId="35" borderId="0" xfId="0" applyFont="1" applyFill="1" applyAlignment="1">
      <alignment/>
    </xf>
    <xf numFmtId="0" fontId="0" fillId="37" borderId="0" xfId="0" applyFill="1" applyAlignment="1">
      <alignment/>
    </xf>
    <xf numFmtId="0" fontId="0" fillId="36" borderId="0" xfId="0" applyFill="1" applyAlignment="1">
      <alignment/>
    </xf>
    <xf numFmtId="0" fontId="5" fillId="0" borderId="0" xfId="0" applyFont="1" applyBorder="1" applyAlignment="1">
      <alignment horizontal="right"/>
    </xf>
    <xf numFmtId="176" fontId="6" fillId="0" borderId="0" xfId="45" applyNumberFormat="1" applyFont="1" applyAlignment="1" applyProtection="1">
      <alignment/>
      <protection/>
    </xf>
    <xf numFmtId="49" fontId="9" fillId="0" borderId="10" xfId="0" applyNumberFormat="1" applyFont="1" applyFill="1" applyBorder="1" applyAlignment="1">
      <alignment horizontal="center"/>
    </xf>
    <xf numFmtId="177" fontId="10" fillId="0" borderId="10" xfId="0" applyNumberFormat="1" applyFont="1" applyFill="1" applyBorder="1" applyAlignment="1">
      <alignment horizontal="center"/>
    </xf>
    <xf numFmtId="178" fontId="11" fillId="0" borderId="10" xfId="0" applyNumberFormat="1" applyFont="1" applyFill="1" applyBorder="1" applyAlignment="1">
      <alignment horizontal="center"/>
    </xf>
    <xf numFmtId="178" fontId="1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readingOrder="1"/>
    </xf>
    <xf numFmtId="0" fontId="28" fillId="0" borderId="0" xfId="0" applyFont="1" applyBorder="1" applyAlignment="1">
      <alignment horizontal="left" vertical="center" indent="1" readingOrder="1"/>
    </xf>
    <xf numFmtId="0" fontId="28" fillId="0" borderId="0" xfId="0" applyFont="1" applyBorder="1" applyAlignment="1">
      <alignment horizontal="left" vertical="center" readingOrder="1"/>
    </xf>
    <xf numFmtId="0" fontId="29" fillId="0" borderId="0" xfId="0" applyFont="1" applyBorder="1" applyAlignment="1">
      <alignment horizontal="left" vertical="center" readingOrder="1"/>
    </xf>
    <xf numFmtId="3" fontId="0" fillId="0" borderId="0" xfId="0" applyNumberFormat="1" applyAlignment="1">
      <alignment/>
    </xf>
    <xf numFmtId="0" fontId="22" fillId="0" borderId="10" xfId="0" applyFont="1" applyBorder="1" applyAlignment="1">
      <alignment/>
    </xf>
    <xf numFmtId="176" fontId="6" fillId="0" borderId="0" xfId="45" applyNumberFormat="1" applyAlignment="1" applyProtection="1">
      <alignment/>
      <protection/>
    </xf>
    <xf numFmtId="176" fontId="0" fillId="0" borderId="10" xfId="0" applyNumberFormat="1" applyBorder="1" applyAlignment="1">
      <alignment/>
    </xf>
    <xf numFmtId="187" fontId="27" fillId="0" borderId="0" xfId="0" applyNumberFormat="1" applyFont="1" applyAlignment="1">
      <alignment/>
    </xf>
    <xf numFmtId="0" fontId="0" fillId="0" borderId="22" xfId="0" applyBorder="1" applyAlignment="1">
      <alignment horizontal="right" vertical="center" wrapText="1"/>
    </xf>
    <xf numFmtId="0" fontId="0" fillId="0" borderId="22" xfId="0" applyBorder="1" applyAlignment="1">
      <alignment horizontal="center" vertical="center" wrapText="1"/>
    </xf>
    <xf numFmtId="0" fontId="65" fillId="0" borderId="13" xfId="0" applyFont="1" applyBorder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176" fontId="66" fillId="0" borderId="0" xfId="0" applyNumberFormat="1" applyFont="1" applyAlignment="1">
      <alignment horizontal="center" vertical="center" wrapText="1"/>
    </xf>
    <xf numFmtId="0" fontId="11" fillId="34" borderId="10" xfId="0" applyFont="1" applyFill="1" applyBorder="1" applyAlignment="1" quotePrefix="1">
      <alignment horizontal="center" wrapText="1"/>
    </xf>
    <xf numFmtId="0" fontId="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12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34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10" fontId="19" fillId="0" borderId="10" xfId="0" applyNumberFormat="1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6</xdr:row>
      <xdr:rowOff>0</xdr:rowOff>
    </xdr:to>
    <xdr:grpSp>
      <xdr:nvGrpSpPr>
        <xdr:cNvPr id="1" name="__TH_G1214238"/>
        <xdr:cNvGrpSpPr>
          <a:grpSpLocks/>
        </xdr:cNvGrpSpPr>
      </xdr:nvGrpSpPr>
      <xdr:grpSpPr>
        <a:xfrm>
          <a:off x="0" y="266700"/>
          <a:ext cx="876300" cy="857250"/>
          <a:chOff x="2184" y="1367"/>
          <a:chExt cx="1082" cy="1685"/>
        </a:xfrm>
        <a:solidFill>
          <a:srgbClr val="FFFFFF"/>
        </a:solidFill>
      </xdr:grpSpPr>
      <xdr:sp>
        <xdr:nvSpPr>
          <xdr:cNvPr id="2" name="__TH_L105"/>
          <xdr:cNvSpPr>
            <a:spLocks/>
          </xdr:cNvSpPr>
        </xdr:nvSpPr>
        <xdr:spPr>
          <a:xfrm>
            <a:off x="2184" y="1367"/>
            <a:ext cx="1082" cy="16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B11106"/>
          <xdr:cNvSpPr txBox="1">
            <a:spLocks noChangeArrowheads="1"/>
          </xdr:cNvSpPr>
        </xdr:nvSpPr>
        <xdr:spPr>
          <a:xfrm>
            <a:off x="2636" y="1472"/>
            <a:ext cx="368" cy="3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4" name="__TH_B12107"/>
          <xdr:cNvSpPr txBox="1">
            <a:spLocks noChangeArrowheads="1"/>
          </xdr:cNvSpPr>
        </xdr:nvSpPr>
        <xdr:spPr>
          <a:xfrm>
            <a:off x="2846" y="1773"/>
            <a:ext cx="326" cy="3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5" name="__TH_B21108"/>
          <xdr:cNvSpPr txBox="1">
            <a:spLocks noChangeArrowheads="1"/>
          </xdr:cNvSpPr>
        </xdr:nvSpPr>
        <xdr:spPr>
          <a:xfrm>
            <a:off x="2310" y="2179"/>
            <a:ext cx="347" cy="3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年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29</xdr:row>
      <xdr:rowOff>0</xdr:rowOff>
    </xdr:from>
    <xdr:ext cx="333375" cy="323850"/>
    <xdr:sp>
      <xdr:nvSpPr>
        <xdr:cNvPr id="1" name="AutoShape 2" descr="numbers_button_skype_logo"/>
        <xdr:cNvSpPr>
          <a:spLocks noChangeAspect="1"/>
        </xdr:cNvSpPr>
      </xdr:nvSpPr>
      <xdr:spPr>
        <a:xfrm>
          <a:off x="0" y="5791200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52425" cy="323850"/>
    <xdr:sp>
      <xdr:nvSpPr>
        <xdr:cNvPr id="2" name="AutoShape 2" descr="skype-ie-addon-data://res/numbers_button_skype_logo.png"/>
        <xdr:cNvSpPr>
          <a:spLocks noChangeAspect="1"/>
        </xdr:cNvSpPr>
      </xdr:nvSpPr>
      <xdr:spPr>
        <a:xfrm>
          <a:off x="1285875" y="6210300"/>
          <a:ext cx="3524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ts.tse.com.tw/" TargetMode="External" /><Relationship Id="rId2" Type="http://schemas.openxmlformats.org/officeDocument/2006/relationships/hyperlink" Target="https://intd.tpex.org.tw/t05main2.htm" TargetMode="External" /><Relationship Id="rId3" Type="http://schemas.openxmlformats.org/officeDocument/2006/relationships/hyperlink" Target="http://www.otc.org.tw/ch/stock/aftertrading/market_highlight/highlight.php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0"/>
  <sheetViews>
    <sheetView tabSelected="1" zoomScale="99" zoomScaleNormal="99" zoomScalePageLayoutView="0" workbookViewId="0" topLeftCell="A1">
      <pane ySplit="9" topLeftCell="A10" activePane="bottomLeft" state="frozen"/>
      <selection pane="topLeft" activeCell="G28" sqref="G28"/>
      <selection pane="bottomLeft" activeCell="C157" sqref="C157"/>
    </sheetView>
  </sheetViews>
  <sheetFormatPr defaultColWidth="9.00390625" defaultRowHeight="16.5"/>
  <cols>
    <col min="1" max="1" width="11.50390625" style="45" customWidth="1"/>
    <col min="2" max="2" width="10.50390625" style="0" customWidth="1"/>
    <col min="3" max="3" width="12.875" style="0" customWidth="1"/>
    <col min="4" max="4" width="15.25390625" style="0" customWidth="1"/>
    <col min="6" max="6" width="12.125" style="0" customWidth="1"/>
    <col min="7" max="7" width="9.50390625" style="0" customWidth="1"/>
    <col min="8" max="8" width="13.00390625" style="0" customWidth="1"/>
    <col min="9" max="9" width="11.625" style="0" customWidth="1"/>
    <col min="10" max="10" width="8.00390625" style="0" customWidth="1"/>
    <col min="11" max="11" width="11.50390625" style="0" customWidth="1"/>
    <col min="12" max="12" width="12.00390625" style="0" customWidth="1"/>
    <col min="13" max="13" width="11.125" style="0" customWidth="1"/>
  </cols>
  <sheetData>
    <row r="1" spans="1:13" s="5" customFormat="1" ht="21" customHeight="1">
      <c r="A1" s="134" t="s">
        <v>34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29.25" customHeight="1">
      <c r="A2" s="21"/>
      <c r="B2" s="6" t="s">
        <v>6</v>
      </c>
      <c r="C2" s="6" t="s">
        <v>7</v>
      </c>
      <c r="D2" s="7" t="s">
        <v>8</v>
      </c>
      <c r="E2" s="6" t="s">
        <v>6</v>
      </c>
      <c r="F2" s="6" t="s">
        <v>86</v>
      </c>
      <c r="G2" s="7" t="s">
        <v>8</v>
      </c>
      <c r="H2" s="6" t="s">
        <v>6</v>
      </c>
      <c r="I2" s="6" t="s">
        <v>7</v>
      </c>
      <c r="J2" s="7" t="s">
        <v>8</v>
      </c>
      <c r="K2" s="6" t="s">
        <v>6</v>
      </c>
      <c r="L2" s="6" t="s">
        <v>7</v>
      </c>
      <c r="M2" s="7" t="s">
        <v>8</v>
      </c>
    </row>
    <row r="3" spans="1:13" s="1" customFormat="1" ht="19.5" customHeight="1">
      <c r="A3" s="137"/>
      <c r="B3" s="136" t="s">
        <v>9</v>
      </c>
      <c r="C3" s="126"/>
      <c r="D3" s="126"/>
      <c r="E3" s="136" t="s">
        <v>10</v>
      </c>
      <c r="F3" s="138"/>
      <c r="G3" s="138"/>
      <c r="H3" s="139" t="s">
        <v>11</v>
      </c>
      <c r="I3" s="140"/>
      <c r="J3" s="140"/>
      <c r="K3" s="136" t="s">
        <v>12</v>
      </c>
      <c r="L3" s="126"/>
      <c r="M3" s="126"/>
    </row>
    <row r="4" spans="1:13" s="1" customFormat="1" ht="18.75" customHeight="1">
      <c r="A4" s="137"/>
      <c r="B4" s="28"/>
      <c r="C4" s="29" t="s">
        <v>27</v>
      </c>
      <c r="D4" s="28"/>
      <c r="E4" s="136" t="s">
        <v>28</v>
      </c>
      <c r="F4" s="138"/>
      <c r="G4" s="138"/>
      <c r="H4" s="140"/>
      <c r="I4" s="140"/>
      <c r="J4" s="140"/>
      <c r="K4" s="125" t="s">
        <v>26</v>
      </c>
      <c r="L4" s="126"/>
      <c r="M4" s="126"/>
    </row>
    <row r="5" spans="1:13" ht="19.5" hidden="1">
      <c r="A5" s="6" t="s">
        <v>36</v>
      </c>
      <c r="B5" s="8">
        <v>6.71</v>
      </c>
      <c r="C5" s="8">
        <v>1.47</v>
      </c>
      <c r="D5" s="9">
        <v>6.1</v>
      </c>
      <c r="E5" s="8">
        <v>2.36</v>
      </c>
      <c r="F5" s="8">
        <v>0.74</v>
      </c>
      <c r="G5" s="10">
        <v>2.17</v>
      </c>
      <c r="H5" s="8">
        <v>7.24</v>
      </c>
      <c r="I5" s="8">
        <v>5.75</v>
      </c>
      <c r="J5" s="10">
        <v>7.07</v>
      </c>
      <c r="K5" s="8">
        <v>16.31</v>
      </c>
      <c r="L5" s="8">
        <v>7.95</v>
      </c>
      <c r="M5" s="10">
        <v>15.34</v>
      </c>
    </row>
    <row r="6" spans="1:13" ht="19.5" customHeight="1" hidden="1">
      <c r="A6" s="6" t="s">
        <v>37</v>
      </c>
      <c r="B6" s="8">
        <v>9.61</v>
      </c>
      <c r="C6" s="8">
        <v>1.87</v>
      </c>
      <c r="D6" s="9">
        <v>8.67</v>
      </c>
      <c r="E6" s="8">
        <v>2.82</v>
      </c>
      <c r="F6" s="8">
        <v>0.86</v>
      </c>
      <c r="G6" s="10">
        <v>2.58</v>
      </c>
      <c r="H6" s="8">
        <v>7.4</v>
      </c>
      <c r="I6" s="8">
        <v>6.17</v>
      </c>
      <c r="J6" s="10">
        <v>7.25</v>
      </c>
      <c r="K6" s="8">
        <v>19.83</v>
      </c>
      <c r="L6" s="8">
        <v>8.9</v>
      </c>
      <c r="M6" s="10">
        <v>18.51</v>
      </c>
    </row>
    <row r="7" spans="1:13" ht="19.5">
      <c r="A7" s="6" t="s">
        <v>38</v>
      </c>
      <c r="B7" s="11">
        <v>7.56</v>
      </c>
      <c r="C7" s="11">
        <v>1.03</v>
      </c>
      <c r="D7" s="9">
        <v>6.99</v>
      </c>
      <c r="E7" s="11">
        <v>2.59</v>
      </c>
      <c r="F7" s="11">
        <v>1.21</v>
      </c>
      <c r="G7" s="10">
        <v>2.47</v>
      </c>
      <c r="H7" s="11">
        <v>6.14</v>
      </c>
      <c r="I7" s="11">
        <v>3.91</v>
      </c>
      <c r="J7" s="10">
        <v>5.94</v>
      </c>
      <c r="K7" s="11">
        <v>16.28</v>
      </c>
      <c r="L7" s="11">
        <v>6.15</v>
      </c>
      <c r="M7" s="10">
        <v>15.4</v>
      </c>
    </row>
    <row r="8" spans="1:13" s="1" customFormat="1" ht="15" customHeight="1">
      <c r="A8" s="127"/>
      <c r="B8" s="130" t="s">
        <v>24</v>
      </c>
      <c r="C8" s="131"/>
      <c r="D8" s="131"/>
      <c r="E8" s="128" t="s">
        <v>25</v>
      </c>
      <c r="F8" s="129"/>
      <c r="G8" s="129"/>
      <c r="H8" s="128" t="s">
        <v>13</v>
      </c>
      <c r="I8" s="129"/>
      <c r="J8" s="129"/>
      <c r="K8" s="136" t="s">
        <v>12</v>
      </c>
      <c r="L8" s="126"/>
      <c r="M8" s="126"/>
    </row>
    <row r="9" spans="1:13" s="1" customFormat="1" ht="15">
      <c r="A9" s="127"/>
      <c r="B9" s="131"/>
      <c r="C9" s="131"/>
      <c r="D9" s="131"/>
      <c r="E9" s="129"/>
      <c r="F9" s="129"/>
      <c r="G9" s="129"/>
      <c r="H9" s="129"/>
      <c r="I9" s="129"/>
      <c r="J9" s="129"/>
      <c r="K9" s="125" t="s">
        <v>26</v>
      </c>
      <c r="L9" s="126"/>
      <c r="M9" s="126"/>
    </row>
    <row r="10" spans="1:13" ht="19.5" hidden="1">
      <c r="A10" s="6" t="s">
        <v>39</v>
      </c>
      <c r="B10" s="12">
        <v>14.19</v>
      </c>
      <c r="C10" s="13">
        <v>3.96</v>
      </c>
      <c r="D10" s="14">
        <v>13.31</v>
      </c>
      <c r="E10" s="13">
        <v>1.05</v>
      </c>
      <c r="F10" s="13">
        <v>0.42</v>
      </c>
      <c r="G10" s="15">
        <v>1</v>
      </c>
      <c r="H10" s="12">
        <v>7.33</v>
      </c>
      <c r="I10" s="12">
        <v>5.21</v>
      </c>
      <c r="J10" s="16">
        <v>7.15</v>
      </c>
      <c r="K10" s="12">
        <v>22.57</v>
      </c>
      <c r="L10" s="12">
        <v>9.59</v>
      </c>
      <c r="M10" s="16">
        <v>21.46</v>
      </c>
    </row>
    <row r="11" spans="1:13" ht="19.5" hidden="1">
      <c r="A11" s="6" t="s">
        <v>40</v>
      </c>
      <c r="B11" s="12">
        <v>15.83</v>
      </c>
      <c r="C11" s="13">
        <v>4.02</v>
      </c>
      <c r="D11" s="14">
        <v>14.95</v>
      </c>
      <c r="E11" s="13">
        <v>0.78</v>
      </c>
      <c r="F11" s="13">
        <v>0.64</v>
      </c>
      <c r="G11" s="15">
        <v>0.77</v>
      </c>
      <c r="H11" s="13">
        <v>6.58</v>
      </c>
      <c r="I11" s="13">
        <v>5.01</v>
      </c>
      <c r="J11" s="15">
        <v>6.46</v>
      </c>
      <c r="K11" s="12">
        <v>23.19</v>
      </c>
      <c r="L11" s="12">
        <v>9.67</v>
      </c>
      <c r="M11" s="16">
        <v>22.18</v>
      </c>
    </row>
    <row r="12" spans="1:13" ht="19.5" hidden="1">
      <c r="A12" s="37" t="s">
        <v>41</v>
      </c>
      <c r="B12" s="12">
        <v>23.61</v>
      </c>
      <c r="C12" s="12">
        <v>8.41</v>
      </c>
      <c r="D12" s="17">
        <v>22.43</v>
      </c>
      <c r="E12" s="12">
        <v>0.74</v>
      </c>
      <c r="F12" s="12">
        <v>0.08</v>
      </c>
      <c r="G12" s="16">
        <v>0.69</v>
      </c>
      <c r="H12" s="12">
        <v>7.49</v>
      </c>
      <c r="I12" s="12">
        <v>2.88</v>
      </c>
      <c r="J12" s="16">
        <v>7.13</v>
      </c>
      <c r="K12" s="12">
        <v>31.84</v>
      </c>
      <c r="L12" s="12">
        <v>11.38</v>
      </c>
      <c r="M12" s="16">
        <v>30.25</v>
      </c>
    </row>
    <row r="13" spans="1:13" ht="19.5" hidden="1">
      <c r="A13" s="37" t="s">
        <v>42</v>
      </c>
      <c r="B13" s="12">
        <v>26.41</v>
      </c>
      <c r="C13" s="13">
        <v>7.05</v>
      </c>
      <c r="D13" s="14">
        <v>24.68</v>
      </c>
      <c r="E13" s="13">
        <v>0.75</v>
      </c>
      <c r="F13" s="13">
        <v>0.05</v>
      </c>
      <c r="G13" s="15">
        <v>0.69</v>
      </c>
      <c r="H13" s="13">
        <v>6.83</v>
      </c>
      <c r="I13" s="13">
        <v>3.48</v>
      </c>
      <c r="J13" s="15">
        <v>6.53</v>
      </c>
      <c r="K13" s="12">
        <v>33.99</v>
      </c>
      <c r="L13" s="12">
        <v>10.58</v>
      </c>
      <c r="M13" s="16">
        <v>31.9</v>
      </c>
    </row>
    <row r="14" spans="1:13" ht="19.5" hidden="1">
      <c r="A14" s="37">
        <v>9507</v>
      </c>
      <c r="B14" s="12">
        <v>24.43</v>
      </c>
      <c r="C14" s="13">
        <v>7.43</v>
      </c>
      <c r="D14" s="14">
        <v>22.99</v>
      </c>
      <c r="E14" s="13">
        <v>0.82</v>
      </c>
      <c r="F14" s="13">
        <v>0.01</v>
      </c>
      <c r="G14" s="15">
        <v>0.75</v>
      </c>
      <c r="H14" s="13">
        <v>6.67</v>
      </c>
      <c r="I14" s="13">
        <v>3.37</v>
      </c>
      <c r="J14" s="15">
        <v>6.39</v>
      </c>
      <c r="K14" s="12">
        <v>31.92</v>
      </c>
      <c r="L14" s="12">
        <v>10.81</v>
      </c>
      <c r="M14" s="16">
        <v>30.13</v>
      </c>
    </row>
    <row r="15" spans="1:13" ht="19.5" hidden="1">
      <c r="A15" s="37">
        <v>9508</v>
      </c>
      <c r="B15" s="12">
        <v>25.14</v>
      </c>
      <c r="C15" s="13">
        <v>7.99</v>
      </c>
      <c r="D15" s="14">
        <v>23.6</v>
      </c>
      <c r="E15" s="13">
        <v>0.81</v>
      </c>
      <c r="F15" s="13">
        <v>0.02</v>
      </c>
      <c r="G15" s="15">
        <v>0.74</v>
      </c>
      <c r="H15" s="13">
        <v>7</v>
      </c>
      <c r="I15" s="13">
        <v>3.04</v>
      </c>
      <c r="J15" s="15">
        <v>6.65</v>
      </c>
      <c r="K15" s="12">
        <v>32.95</v>
      </c>
      <c r="L15" s="12">
        <v>11.05</v>
      </c>
      <c r="M15" s="16">
        <v>30.99</v>
      </c>
    </row>
    <row r="16" spans="1:13" ht="19.5" hidden="1">
      <c r="A16" s="37">
        <v>9509</v>
      </c>
      <c r="B16" s="12">
        <v>26.47</v>
      </c>
      <c r="C16" s="13">
        <v>7.81</v>
      </c>
      <c r="D16" s="14">
        <v>24.82</v>
      </c>
      <c r="E16" s="13">
        <v>0.77</v>
      </c>
      <c r="F16" s="13">
        <v>0.03</v>
      </c>
      <c r="G16" s="15">
        <v>0.71</v>
      </c>
      <c r="H16" s="13">
        <v>6.89</v>
      </c>
      <c r="I16" s="13">
        <v>3.06</v>
      </c>
      <c r="J16" s="15">
        <v>6.56</v>
      </c>
      <c r="K16" s="12">
        <v>34.13</v>
      </c>
      <c r="L16" s="12">
        <v>10.9</v>
      </c>
      <c r="M16" s="16">
        <v>32.09</v>
      </c>
    </row>
    <row r="17" spans="1:13" ht="19.5" hidden="1">
      <c r="A17" s="37">
        <v>9510</v>
      </c>
      <c r="B17" s="12">
        <v>26</v>
      </c>
      <c r="C17" s="13">
        <v>7.36</v>
      </c>
      <c r="D17" s="14">
        <v>24.4</v>
      </c>
      <c r="E17" s="13">
        <v>0.75</v>
      </c>
      <c r="F17" s="13">
        <v>0.03</v>
      </c>
      <c r="G17" s="15">
        <v>0.69</v>
      </c>
      <c r="H17" s="13">
        <v>6.8</v>
      </c>
      <c r="I17" s="13">
        <v>3.05</v>
      </c>
      <c r="J17" s="15">
        <v>6.48</v>
      </c>
      <c r="K17" s="12">
        <v>33.55</v>
      </c>
      <c r="L17" s="12">
        <v>10.44</v>
      </c>
      <c r="M17" s="16">
        <v>31.57</v>
      </c>
    </row>
    <row r="18" spans="1:13" ht="19.5" hidden="1">
      <c r="A18" s="37">
        <v>9511</v>
      </c>
      <c r="B18" s="12">
        <v>26.48</v>
      </c>
      <c r="C18" s="13">
        <v>7.24</v>
      </c>
      <c r="D18" s="14">
        <v>24.81</v>
      </c>
      <c r="E18" s="13">
        <v>0.76</v>
      </c>
      <c r="F18" s="13">
        <v>0.05</v>
      </c>
      <c r="G18" s="15">
        <v>0.7</v>
      </c>
      <c r="H18" s="13">
        <v>6.81</v>
      </c>
      <c r="I18" s="13">
        <v>3.52</v>
      </c>
      <c r="J18" s="15">
        <v>6.52</v>
      </c>
      <c r="K18" s="12">
        <v>34.05</v>
      </c>
      <c r="L18" s="12">
        <v>10.81</v>
      </c>
      <c r="M18" s="16">
        <v>32.03</v>
      </c>
    </row>
    <row r="19" spans="1:13" ht="19.5" hidden="1">
      <c r="A19" s="37">
        <v>9512</v>
      </c>
      <c r="B19" s="12">
        <v>26.41</v>
      </c>
      <c r="C19" s="13">
        <v>7.05</v>
      </c>
      <c r="D19" s="14">
        <v>24.68</v>
      </c>
      <c r="E19" s="13">
        <v>0.75</v>
      </c>
      <c r="F19" s="13">
        <v>0.05</v>
      </c>
      <c r="G19" s="15">
        <v>0.69</v>
      </c>
      <c r="H19" s="13">
        <v>6.83</v>
      </c>
      <c r="I19" s="13">
        <v>3.48</v>
      </c>
      <c r="J19" s="15">
        <v>6.53</v>
      </c>
      <c r="K19" s="12">
        <v>33.99</v>
      </c>
      <c r="L19" s="12">
        <v>10.58</v>
      </c>
      <c r="M19" s="16">
        <v>31.9</v>
      </c>
    </row>
    <row r="20" spans="1:13" ht="19.5" hidden="1">
      <c r="A20" s="37" t="s">
        <v>43</v>
      </c>
      <c r="B20" s="13">
        <v>26.32</v>
      </c>
      <c r="C20" s="13">
        <v>7.76</v>
      </c>
      <c r="D20" s="14">
        <v>24.79</v>
      </c>
      <c r="E20" s="13">
        <v>1.11</v>
      </c>
      <c r="F20" s="13">
        <v>0.01</v>
      </c>
      <c r="G20" s="15">
        <v>1.02</v>
      </c>
      <c r="H20" s="13">
        <v>5.51</v>
      </c>
      <c r="I20" s="13">
        <v>2.81</v>
      </c>
      <c r="J20" s="15">
        <v>5.29</v>
      </c>
      <c r="K20" s="11">
        <v>32.94</v>
      </c>
      <c r="L20" s="11">
        <v>10.58</v>
      </c>
      <c r="M20" s="10">
        <v>31.1</v>
      </c>
    </row>
    <row r="21" spans="1:13" ht="19.5" hidden="1">
      <c r="A21" s="37">
        <v>9601</v>
      </c>
      <c r="B21" s="12">
        <v>26.5</v>
      </c>
      <c r="C21" s="13">
        <v>7.22</v>
      </c>
      <c r="D21" s="14">
        <v>24.75</v>
      </c>
      <c r="E21" s="13">
        <v>0.76</v>
      </c>
      <c r="F21" s="13">
        <v>0.03</v>
      </c>
      <c r="G21" s="15">
        <v>0.7</v>
      </c>
      <c r="H21" s="13">
        <v>7.03</v>
      </c>
      <c r="I21" s="13">
        <v>3.43</v>
      </c>
      <c r="J21" s="15">
        <v>6.7</v>
      </c>
      <c r="K21" s="12">
        <v>34.29</v>
      </c>
      <c r="L21" s="12">
        <v>10.69</v>
      </c>
      <c r="M21" s="16">
        <v>32.14</v>
      </c>
    </row>
    <row r="22" spans="1:13" ht="19.5" hidden="1">
      <c r="A22" s="37">
        <v>9603</v>
      </c>
      <c r="B22" s="12">
        <v>25.55</v>
      </c>
      <c r="C22" s="13">
        <v>6.82</v>
      </c>
      <c r="D22" s="14">
        <v>23.74</v>
      </c>
      <c r="E22" s="13">
        <v>0.8</v>
      </c>
      <c r="F22" s="13">
        <v>0.04</v>
      </c>
      <c r="G22" s="15">
        <v>0.73</v>
      </c>
      <c r="H22" s="13">
        <v>7.14</v>
      </c>
      <c r="I22" s="13">
        <v>3.2</v>
      </c>
      <c r="J22" s="15">
        <v>6.76</v>
      </c>
      <c r="K22" s="12">
        <v>33.49</v>
      </c>
      <c r="L22" s="12">
        <v>10.06</v>
      </c>
      <c r="M22" s="16">
        <v>31.23</v>
      </c>
    </row>
    <row r="23" spans="1:13" ht="19.5" hidden="1">
      <c r="A23" s="37">
        <v>9604</v>
      </c>
      <c r="B23" s="12">
        <v>26.33</v>
      </c>
      <c r="C23" s="13">
        <v>7.81</v>
      </c>
      <c r="D23" s="14">
        <v>24.55</v>
      </c>
      <c r="E23" s="13">
        <v>0.8</v>
      </c>
      <c r="F23" s="13">
        <v>0.03</v>
      </c>
      <c r="G23" s="15">
        <v>0.72</v>
      </c>
      <c r="H23" s="13">
        <v>6.92</v>
      </c>
      <c r="I23" s="13">
        <v>2.72</v>
      </c>
      <c r="J23" s="15">
        <v>6.52</v>
      </c>
      <c r="K23" s="12">
        <v>34.04</v>
      </c>
      <c r="L23" s="12">
        <v>10.56</v>
      </c>
      <c r="M23" s="16">
        <v>31.8</v>
      </c>
    </row>
    <row r="24" spans="1:13" ht="19.5" hidden="1">
      <c r="A24" s="37">
        <v>9605</v>
      </c>
      <c r="B24" s="12">
        <v>26.77</v>
      </c>
      <c r="C24" s="13">
        <v>7.81</v>
      </c>
      <c r="D24" s="14">
        <v>24.92</v>
      </c>
      <c r="E24" s="13">
        <v>0.81</v>
      </c>
      <c r="F24" s="13">
        <v>0.03</v>
      </c>
      <c r="G24" s="15">
        <v>0.74</v>
      </c>
      <c r="H24" s="13">
        <v>6.58</v>
      </c>
      <c r="I24" s="13">
        <v>2.91</v>
      </c>
      <c r="J24" s="15">
        <v>6.22</v>
      </c>
      <c r="K24" s="12">
        <v>34.16</v>
      </c>
      <c r="L24" s="12">
        <v>10.75</v>
      </c>
      <c r="M24" s="16">
        <v>31.88</v>
      </c>
    </row>
    <row r="25" spans="1:13" ht="19.5" hidden="1">
      <c r="A25" s="37">
        <v>9606</v>
      </c>
      <c r="B25" s="12">
        <v>27.89</v>
      </c>
      <c r="C25" s="13">
        <v>8.28</v>
      </c>
      <c r="D25" s="14">
        <v>25.95</v>
      </c>
      <c r="E25" s="13">
        <v>0.83</v>
      </c>
      <c r="F25" s="13">
        <v>0.04</v>
      </c>
      <c r="G25" s="15">
        <v>0.75</v>
      </c>
      <c r="H25" s="13">
        <v>6.25</v>
      </c>
      <c r="I25" s="13">
        <v>2.98</v>
      </c>
      <c r="J25" s="15">
        <v>5.93</v>
      </c>
      <c r="K25" s="12">
        <v>34.97</v>
      </c>
      <c r="L25" s="12">
        <v>11.3</v>
      </c>
      <c r="M25" s="16">
        <v>32.63</v>
      </c>
    </row>
    <row r="26" spans="1:13" ht="19.5" hidden="1">
      <c r="A26" s="37">
        <v>9607</v>
      </c>
      <c r="B26" s="12">
        <v>27.07</v>
      </c>
      <c r="C26" s="13">
        <v>7.95</v>
      </c>
      <c r="D26" s="14">
        <v>25.01</v>
      </c>
      <c r="E26" s="13">
        <v>0.79</v>
      </c>
      <c r="F26" s="13">
        <v>0.03</v>
      </c>
      <c r="G26" s="15">
        <v>0.71</v>
      </c>
      <c r="H26" s="13">
        <v>5.85</v>
      </c>
      <c r="I26" s="13">
        <v>2.86</v>
      </c>
      <c r="J26" s="15">
        <v>5.53</v>
      </c>
      <c r="K26" s="12">
        <v>33.71</v>
      </c>
      <c r="L26" s="12">
        <v>10.85</v>
      </c>
      <c r="M26" s="16">
        <v>31.25</v>
      </c>
    </row>
    <row r="27" spans="1:13" ht="19.5" hidden="1">
      <c r="A27" s="37">
        <v>9608</v>
      </c>
      <c r="B27" s="12">
        <v>26.37</v>
      </c>
      <c r="C27" s="13">
        <v>7.72</v>
      </c>
      <c r="D27" s="14">
        <v>24.53</v>
      </c>
      <c r="E27" s="13">
        <v>0.81</v>
      </c>
      <c r="F27" s="13">
        <v>0.01</v>
      </c>
      <c r="G27" s="15">
        <v>0.73</v>
      </c>
      <c r="H27" s="13">
        <v>5.87</v>
      </c>
      <c r="I27" s="13">
        <v>2.34</v>
      </c>
      <c r="J27" s="15">
        <v>5.52</v>
      </c>
      <c r="K27" s="12">
        <v>33.05</v>
      </c>
      <c r="L27" s="12">
        <v>10.07</v>
      </c>
      <c r="M27" s="16">
        <v>30.78</v>
      </c>
    </row>
    <row r="28" spans="1:13" ht="19.5" hidden="1">
      <c r="A28" s="37">
        <v>9609</v>
      </c>
      <c r="B28" s="13">
        <v>26.94</v>
      </c>
      <c r="C28" s="13">
        <v>7.94</v>
      </c>
      <c r="D28" s="14">
        <v>25.11</v>
      </c>
      <c r="E28" s="13">
        <v>0.81</v>
      </c>
      <c r="F28" s="13">
        <v>0.01</v>
      </c>
      <c r="G28" s="15">
        <v>0.73</v>
      </c>
      <c r="H28" s="13">
        <v>5.85</v>
      </c>
      <c r="I28" s="13">
        <v>2.8</v>
      </c>
      <c r="J28" s="15">
        <v>5.55</v>
      </c>
      <c r="K28" s="11">
        <v>33.6</v>
      </c>
      <c r="L28" s="11">
        <v>10.74</v>
      </c>
      <c r="M28" s="10">
        <v>31.4</v>
      </c>
    </row>
    <row r="29" spans="1:13" ht="19.5" hidden="1">
      <c r="A29" s="37">
        <v>9610</v>
      </c>
      <c r="B29" s="18">
        <v>26.91</v>
      </c>
      <c r="C29" s="18">
        <v>7.63</v>
      </c>
      <c r="D29" s="19">
        <v>25.27</v>
      </c>
      <c r="E29" s="18">
        <v>0.79</v>
      </c>
      <c r="F29" s="18">
        <v>0.02</v>
      </c>
      <c r="G29" s="20">
        <v>0.73</v>
      </c>
      <c r="H29" s="18">
        <v>5.86</v>
      </c>
      <c r="I29" s="18">
        <v>2.8</v>
      </c>
      <c r="J29" s="20">
        <v>5.6</v>
      </c>
      <c r="K29" s="11">
        <v>33.57</v>
      </c>
      <c r="L29" s="11">
        <v>10.45</v>
      </c>
      <c r="M29" s="10">
        <v>31.6</v>
      </c>
    </row>
    <row r="30" spans="1:13" ht="19.5" hidden="1">
      <c r="A30" s="37">
        <v>9612</v>
      </c>
      <c r="B30" s="13">
        <v>26.32</v>
      </c>
      <c r="C30" s="13">
        <v>7.76</v>
      </c>
      <c r="D30" s="14">
        <v>24.79</v>
      </c>
      <c r="E30" s="13">
        <v>1.11</v>
      </c>
      <c r="F30" s="13">
        <v>0.01</v>
      </c>
      <c r="G30" s="15">
        <v>1.02</v>
      </c>
      <c r="H30" s="13">
        <v>5.51</v>
      </c>
      <c r="I30" s="13">
        <v>2.81</v>
      </c>
      <c r="J30" s="15">
        <v>5.29</v>
      </c>
      <c r="K30" s="11">
        <v>32.94</v>
      </c>
      <c r="L30" s="11">
        <v>10.58</v>
      </c>
      <c r="M30" s="10">
        <v>31.1</v>
      </c>
    </row>
    <row r="31" spans="1:13" ht="19.5" hidden="1">
      <c r="A31" s="38">
        <v>9701</v>
      </c>
      <c r="B31" s="13">
        <v>25.94</v>
      </c>
      <c r="C31" s="13">
        <v>7.63</v>
      </c>
      <c r="D31" s="14">
        <v>24.63</v>
      </c>
      <c r="E31" s="13">
        <v>0.99</v>
      </c>
      <c r="F31" s="13">
        <v>0.01</v>
      </c>
      <c r="G31" s="15">
        <v>0.92</v>
      </c>
      <c r="H31" s="13">
        <v>6.42</v>
      </c>
      <c r="I31" s="13">
        <v>2.99</v>
      </c>
      <c r="J31" s="15">
        <v>6.18</v>
      </c>
      <c r="K31" s="11">
        <v>33.36</v>
      </c>
      <c r="L31" s="11">
        <v>10.63</v>
      </c>
      <c r="M31" s="10">
        <v>31.73</v>
      </c>
    </row>
    <row r="32" spans="1:13" ht="19.5" hidden="1">
      <c r="A32" s="38">
        <v>9702</v>
      </c>
      <c r="B32" s="13">
        <v>26.03</v>
      </c>
      <c r="C32" s="13">
        <v>7.59</v>
      </c>
      <c r="D32" s="14">
        <v>24.69</v>
      </c>
      <c r="E32" s="13">
        <v>0.99</v>
      </c>
      <c r="F32" s="13">
        <v>0.01</v>
      </c>
      <c r="G32" s="14">
        <v>0.92</v>
      </c>
      <c r="H32" s="13">
        <v>6.27</v>
      </c>
      <c r="I32" s="13">
        <v>2.9</v>
      </c>
      <c r="J32" s="14">
        <v>6.03</v>
      </c>
      <c r="K32" s="11">
        <f aca="true" t="shared" si="0" ref="K32:M34">B32+E32+H32</f>
        <v>33.29</v>
      </c>
      <c r="L32" s="11">
        <f t="shared" si="0"/>
        <v>10.5</v>
      </c>
      <c r="M32" s="9">
        <f t="shared" si="0"/>
        <v>31.640000000000004</v>
      </c>
    </row>
    <row r="33" spans="1:13" ht="19.5" hidden="1">
      <c r="A33" s="38">
        <v>9703</v>
      </c>
      <c r="B33" s="13">
        <v>25.7</v>
      </c>
      <c r="C33" s="13">
        <v>7.71</v>
      </c>
      <c r="D33" s="14">
        <v>24.36</v>
      </c>
      <c r="E33" s="13">
        <v>0.99</v>
      </c>
      <c r="F33" s="13">
        <v>0.01</v>
      </c>
      <c r="G33" s="14">
        <v>0.91</v>
      </c>
      <c r="H33" s="13">
        <v>6.29</v>
      </c>
      <c r="I33" s="13">
        <v>2.75</v>
      </c>
      <c r="J33" s="14">
        <v>6.02</v>
      </c>
      <c r="K33" s="11">
        <v>32.98</v>
      </c>
      <c r="L33" s="11">
        <v>10.47</v>
      </c>
      <c r="M33" s="9">
        <v>31.29</v>
      </c>
    </row>
    <row r="34" spans="1:13" ht="19.5" hidden="1">
      <c r="A34" s="38">
        <v>9704</v>
      </c>
      <c r="B34" s="13">
        <v>26.28</v>
      </c>
      <c r="C34" s="13">
        <v>7.66</v>
      </c>
      <c r="D34" s="14">
        <v>24.84</v>
      </c>
      <c r="E34" s="13">
        <v>0.97</v>
      </c>
      <c r="F34" s="13">
        <v>0.01</v>
      </c>
      <c r="G34" s="14">
        <v>0.89</v>
      </c>
      <c r="H34" s="13">
        <v>5.59</v>
      </c>
      <c r="I34" s="13">
        <v>2.7</v>
      </c>
      <c r="J34" s="14">
        <v>5.37</v>
      </c>
      <c r="K34" s="11">
        <f t="shared" si="0"/>
        <v>32.84</v>
      </c>
      <c r="L34" s="11">
        <f t="shared" si="0"/>
        <v>10.370000000000001</v>
      </c>
      <c r="M34" s="9">
        <f t="shared" si="0"/>
        <v>31.1</v>
      </c>
    </row>
    <row r="35" spans="1:13" ht="19.5" hidden="1">
      <c r="A35" s="38">
        <v>9705</v>
      </c>
      <c r="B35" s="13">
        <v>26.55</v>
      </c>
      <c r="C35" s="13">
        <v>7.39</v>
      </c>
      <c r="D35" s="14">
        <v>25.12</v>
      </c>
      <c r="E35" s="13">
        <v>0.88</v>
      </c>
      <c r="F35" s="13">
        <v>0.01</v>
      </c>
      <c r="G35" s="14">
        <v>0.82</v>
      </c>
      <c r="H35" s="13">
        <v>5.35</v>
      </c>
      <c r="I35" s="13">
        <v>2.83</v>
      </c>
      <c r="J35" s="14">
        <v>5.16</v>
      </c>
      <c r="K35" s="11">
        <f aca="true" t="shared" si="1" ref="K35:M37">B35+E35+H35</f>
        <v>32.78</v>
      </c>
      <c r="L35" s="11">
        <f t="shared" si="1"/>
        <v>10.23</v>
      </c>
      <c r="M35" s="9">
        <f t="shared" si="1"/>
        <v>31.1</v>
      </c>
    </row>
    <row r="36" spans="1:13" ht="19.5" hidden="1">
      <c r="A36" s="38">
        <v>9706</v>
      </c>
      <c r="B36" s="13">
        <v>26.39</v>
      </c>
      <c r="C36" s="13">
        <v>7.58</v>
      </c>
      <c r="D36" s="14">
        <v>25.08</v>
      </c>
      <c r="E36" s="13">
        <v>0.87</v>
      </c>
      <c r="F36" s="13">
        <v>0.01</v>
      </c>
      <c r="G36" s="14">
        <v>0.81</v>
      </c>
      <c r="H36" s="13">
        <v>5.6</v>
      </c>
      <c r="I36" s="13">
        <v>3.16</v>
      </c>
      <c r="J36" s="14">
        <v>5.43</v>
      </c>
      <c r="K36" s="11">
        <f t="shared" si="1"/>
        <v>32.86</v>
      </c>
      <c r="L36" s="11">
        <f t="shared" si="1"/>
        <v>10.75</v>
      </c>
      <c r="M36" s="9">
        <f t="shared" si="1"/>
        <v>31.319999999999997</v>
      </c>
    </row>
    <row r="37" spans="1:13" ht="19.5" hidden="1">
      <c r="A37" s="39">
        <v>9707</v>
      </c>
      <c r="B37" s="22">
        <v>25.72</v>
      </c>
      <c r="C37" s="22">
        <v>6.74</v>
      </c>
      <c r="D37" s="23">
        <v>24.35</v>
      </c>
      <c r="E37" s="22">
        <v>0.81</v>
      </c>
      <c r="F37" s="22">
        <v>0.01</v>
      </c>
      <c r="G37" s="23">
        <v>0.75</v>
      </c>
      <c r="H37" s="22">
        <v>5.51</v>
      </c>
      <c r="I37" s="22">
        <v>3.08</v>
      </c>
      <c r="J37" s="23">
        <v>5.33</v>
      </c>
      <c r="K37" s="24">
        <f t="shared" si="1"/>
        <v>32.04</v>
      </c>
      <c r="L37" s="24">
        <f t="shared" si="1"/>
        <v>9.83</v>
      </c>
      <c r="M37" s="25">
        <f t="shared" si="1"/>
        <v>30.43</v>
      </c>
    </row>
    <row r="38" spans="1:13" s="26" customFormat="1" ht="19.5" hidden="1">
      <c r="A38" s="39">
        <v>9708</v>
      </c>
      <c r="B38" s="13">
        <v>26.03</v>
      </c>
      <c r="C38" s="13">
        <v>5.96</v>
      </c>
      <c r="D38" s="14">
        <v>24.6</v>
      </c>
      <c r="E38" s="13">
        <v>0.81</v>
      </c>
      <c r="F38" s="13">
        <v>0.12</v>
      </c>
      <c r="G38" s="14">
        <v>0.76</v>
      </c>
      <c r="H38" s="13">
        <v>5.39</v>
      </c>
      <c r="I38" s="13">
        <v>2.86</v>
      </c>
      <c r="J38" s="14">
        <v>5.21</v>
      </c>
      <c r="K38" s="11">
        <v>32.23</v>
      </c>
      <c r="L38" s="11">
        <f aca="true" t="shared" si="2" ref="K38:M39">+C38+F38+I38</f>
        <v>8.94</v>
      </c>
      <c r="M38" s="9">
        <f t="shared" si="2"/>
        <v>30.570000000000004</v>
      </c>
    </row>
    <row r="39" spans="1:13" ht="19.5" hidden="1">
      <c r="A39" s="38">
        <v>9709</v>
      </c>
      <c r="B39" s="13">
        <v>25.68</v>
      </c>
      <c r="C39" s="13">
        <v>5.83</v>
      </c>
      <c r="D39" s="14">
        <v>24.38</v>
      </c>
      <c r="E39" s="13">
        <v>0.82</v>
      </c>
      <c r="F39" s="13">
        <v>0</v>
      </c>
      <c r="G39" s="14">
        <v>0.77</v>
      </c>
      <c r="H39" s="13">
        <v>5.77</v>
      </c>
      <c r="I39" s="13">
        <v>3</v>
      </c>
      <c r="J39" s="14">
        <v>5.58</v>
      </c>
      <c r="K39" s="11">
        <f t="shared" si="2"/>
        <v>32.269999999999996</v>
      </c>
      <c r="L39" s="11">
        <f t="shared" si="2"/>
        <v>8.83</v>
      </c>
      <c r="M39" s="9">
        <f t="shared" si="2"/>
        <v>30.729999999999997</v>
      </c>
    </row>
    <row r="40" spans="1:13" ht="19.5" hidden="1">
      <c r="A40" s="38">
        <v>9710</v>
      </c>
      <c r="B40" s="13">
        <v>24.73</v>
      </c>
      <c r="C40" s="13">
        <v>4.63</v>
      </c>
      <c r="D40" s="14">
        <v>23.43</v>
      </c>
      <c r="E40" s="13">
        <v>0.93</v>
      </c>
      <c r="F40" s="13">
        <v>0</v>
      </c>
      <c r="G40" s="14">
        <v>0.87</v>
      </c>
      <c r="H40" s="13">
        <v>5.54</v>
      </c>
      <c r="I40" s="13">
        <v>3.1</v>
      </c>
      <c r="J40" s="14">
        <v>5.38</v>
      </c>
      <c r="K40" s="11">
        <f>+B40+E40+H40</f>
        <v>31.2</v>
      </c>
      <c r="L40" s="11">
        <f>+C40+F40+I40</f>
        <v>7.73</v>
      </c>
      <c r="M40" s="9">
        <f>+D40+G40+J40</f>
        <v>29.68</v>
      </c>
    </row>
    <row r="41" spans="1:13" ht="19.5" hidden="1">
      <c r="A41" s="38">
        <v>9711</v>
      </c>
      <c r="B41" s="13">
        <v>23.97</v>
      </c>
      <c r="C41" s="13">
        <v>4</v>
      </c>
      <c r="D41" s="14">
        <v>22.74</v>
      </c>
      <c r="E41" s="13">
        <v>0.98</v>
      </c>
      <c r="F41" s="13">
        <v>0.01</v>
      </c>
      <c r="G41" s="14">
        <v>0.92</v>
      </c>
      <c r="H41" s="13">
        <v>5.38</v>
      </c>
      <c r="I41" s="13">
        <v>3.17</v>
      </c>
      <c r="J41" s="14">
        <v>5.24</v>
      </c>
      <c r="K41" s="11">
        <v>30.33</v>
      </c>
      <c r="L41" s="11">
        <v>7.18</v>
      </c>
      <c r="M41" s="9">
        <v>28.9</v>
      </c>
    </row>
    <row r="42" spans="1:13" ht="19.5" hidden="1">
      <c r="A42" s="38" t="s">
        <v>44</v>
      </c>
      <c r="B42" s="13">
        <v>23.94</v>
      </c>
      <c r="C42" s="13">
        <v>4.17</v>
      </c>
      <c r="D42" s="14">
        <v>22.71</v>
      </c>
      <c r="E42" s="13">
        <v>0.86</v>
      </c>
      <c r="F42" s="13">
        <v>0.01</v>
      </c>
      <c r="G42" s="14">
        <v>0.81</v>
      </c>
      <c r="H42" s="13">
        <v>5.6</v>
      </c>
      <c r="I42" s="13">
        <v>3.25</v>
      </c>
      <c r="J42" s="14">
        <v>5.46</v>
      </c>
      <c r="K42" s="11">
        <v>30.4</v>
      </c>
      <c r="L42" s="11">
        <v>7.43</v>
      </c>
      <c r="M42" s="9">
        <v>28.98</v>
      </c>
    </row>
    <row r="43" spans="1:13" ht="19.5" hidden="1">
      <c r="A43" s="38">
        <v>9811</v>
      </c>
      <c r="B43" s="13">
        <v>25.67</v>
      </c>
      <c r="C43" s="13">
        <v>5.6</v>
      </c>
      <c r="D43" s="14">
        <v>24.07</v>
      </c>
      <c r="E43" s="13">
        <v>0.87</v>
      </c>
      <c r="F43" s="13">
        <v>0</v>
      </c>
      <c r="G43" s="14">
        <v>0.8</v>
      </c>
      <c r="H43" s="13">
        <v>5.02</v>
      </c>
      <c r="I43" s="13">
        <v>3.92</v>
      </c>
      <c r="J43" s="14">
        <v>4.93</v>
      </c>
      <c r="K43" s="11">
        <v>31.56</v>
      </c>
      <c r="L43" s="11">
        <v>9.52</v>
      </c>
      <c r="M43" s="9">
        <v>29.8</v>
      </c>
    </row>
    <row r="44" spans="1:13" ht="19.5" hidden="1">
      <c r="A44" s="38" t="s">
        <v>45</v>
      </c>
      <c r="B44" s="13">
        <v>25.97</v>
      </c>
      <c r="C44" s="13">
        <v>6.05</v>
      </c>
      <c r="D44" s="14">
        <v>24.3</v>
      </c>
      <c r="E44" s="13">
        <v>0.89</v>
      </c>
      <c r="F44" s="13">
        <v>0</v>
      </c>
      <c r="G44" s="14">
        <v>0.81</v>
      </c>
      <c r="H44" s="13">
        <v>5.03</v>
      </c>
      <c r="I44" s="13">
        <v>4.06</v>
      </c>
      <c r="J44" s="14">
        <v>4.94</v>
      </c>
      <c r="K44" s="11">
        <v>31.89</v>
      </c>
      <c r="L44" s="11">
        <v>10.11</v>
      </c>
      <c r="M44" s="9">
        <v>30.05</v>
      </c>
    </row>
    <row r="45" spans="1:13" ht="19.5" hidden="1">
      <c r="A45" s="39" t="s">
        <v>46</v>
      </c>
      <c r="B45" s="13">
        <v>26.941237640713044</v>
      </c>
      <c r="C45" s="13">
        <v>7.491183773749947</v>
      </c>
      <c r="D45" s="14">
        <v>25.435782570495867</v>
      </c>
      <c r="E45" s="13">
        <v>0.8057050341769423</v>
      </c>
      <c r="F45" s="13">
        <v>0.0007427054633696054</v>
      </c>
      <c r="G45" s="14">
        <v>0.743400084926697</v>
      </c>
      <c r="H45" s="22">
        <v>5.110266609740323</v>
      </c>
      <c r="I45" s="13">
        <v>3.8034163443573528</v>
      </c>
      <c r="J45" s="14">
        <v>5.009114994866023</v>
      </c>
      <c r="K45" s="11">
        <v>32.85720928463031</v>
      </c>
      <c r="L45" s="11">
        <v>11.29534282357067</v>
      </c>
      <c r="M45" s="9">
        <v>31.18829765028859</v>
      </c>
    </row>
    <row r="46" spans="1:13" ht="19.5" hidden="1">
      <c r="A46" s="40">
        <v>26.941237640713044</v>
      </c>
      <c r="B46" s="33">
        <v>7.491183773749947</v>
      </c>
      <c r="C46" s="32">
        <v>25.435782570495867</v>
      </c>
      <c r="D46" s="33">
        <v>0.8057050341769423</v>
      </c>
      <c r="E46" s="33">
        <v>0.0007427054633696054</v>
      </c>
      <c r="F46" s="32">
        <v>0.743400084926697</v>
      </c>
      <c r="G46" s="33">
        <v>5.110266609740323</v>
      </c>
      <c r="H46" s="33">
        <v>3.8034163443573528</v>
      </c>
      <c r="I46" s="32">
        <v>5.009114994866023</v>
      </c>
      <c r="J46" s="33">
        <v>32.85720928463031</v>
      </c>
      <c r="K46" s="33">
        <v>11.29534282357067</v>
      </c>
      <c r="L46" s="32">
        <v>31.18829765028859</v>
      </c>
      <c r="M46" s="9">
        <v>30.16</v>
      </c>
    </row>
    <row r="47" spans="1:13" ht="19.5" hidden="1">
      <c r="A47" s="41">
        <v>9902</v>
      </c>
      <c r="B47" s="13">
        <v>25.36</v>
      </c>
      <c r="C47" s="13">
        <v>5.35</v>
      </c>
      <c r="D47" s="14">
        <v>23.76</v>
      </c>
      <c r="E47" s="13">
        <v>0.97</v>
      </c>
      <c r="F47" s="13">
        <v>0</v>
      </c>
      <c r="G47" s="14">
        <v>0.9</v>
      </c>
      <c r="H47" s="22">
        <v>4.95</v>
      </c>
      <c r="I47" s="13">
        <v>3.97</v>
      </c>
      <c r="J47" s="14">
        <v>4.87</v>
      </c>
      <c r="K47" s="11">
        <v>31.28</v>
      </c>
      <c r="L47" s="11">
        <v>9.32</v>
      </c>
      <c r="M47" s="9">
        <v>29.53</v>
      </c>
    </row>
    <row r="48" spans="1:13" ht="19.5" hidden="1">
      <c r="A48" s="41">
        <v>9903</v>
      </c>
      <c r="B48" s="13">
        <v>25.8</v>
      </c>
      <c r="C48" s="13">
        <v>5.2</v>
      </c>
      <c r="D48" s="14">
        <v>24.05</v>
      </c>
      <c r="E48" s="13">
        <v>0.98</v>
      </c>
      <c r="F48" s="13">
        <v>0</v>
      </c>
      <c r="G48" s="14">
        <v>0.9</v>
      </c>
      <c r="H48" s="22">
        <v>4.92</v>
      </c>
      <c r="I48" s="13">
        <v>4.2</v>
      </c>
      <c r="J48" s="14">
        <v>4.86</v>
      </c>
      <c r="K48" s="11">
        <v>31.7</v>
      </c>
      <c r="L48" s="11">
        <v>9.4</v>
      </c>
      <c r="M48" s="9">
        <v>29.81</v>
      </c>
    </row>
    <row r="49" spans="1:13" ht="19.5" hidden="1">
      <c r="A49" s="42">
        <v>9904</v>
      </c>
      <c r="B49" s="13">
        <v>26.4</v>
      </c>
      <c r="C49" s="13">
        <v>6</v>
      </c>
      <c r="D49" s="14">
        <v>24.66</v>
      </c>
      <c r="E49" s="13">
        <v>0.95</v>
      </c>
      <c r="F49" s="13">
        <v>0</v>
      </c>
      <c r="G49" s="14">
        <v>0.87</v>
      </c>
      <c r="H49" s="13">
        <v>4.62</v>
      </c>
      <c r="I49" s="13">
        <v>3.54</v>
      </c>
      <c r="J49" s="14">
        <v>4.53</v>
      </c>
      <c r="K49" s="11">
        <v>31.97</v>
      </c>
      <c r="L49" s="11">
        <v>9.54</v>
      </c>
      <c r="M49" s="9">
        <v>30.06</v>
      </c>
    </row>
    <row r="50" spans="1:13" ht="19.5" hidden="1">
      <c r="A50" s="42">
        <v>9905</v>
      </c>
      <c r="B50" s="13">
        <v>26.19</v>
      </c>
      <c r="C50" s="13">
        <v>6.19</v>
      </c>
      <c r="D50" s="14">
        <v>24.48</v>
      </c>
      <c r="E50" s="13">
        <v>0.85</v>
      </c>
      <c r="F50" s="13">
        <v>0.01</v>
      </c>
      <c r="G50" s="14">
        <v>0.78</v>
      </c>
      <c r="H50" s="13">
        <v>4.78</v>
      </c>
      <c r="I50" s="13">
        <v>3.19</v>
      </c>
      <c r="J50" s="14">
        <v>4.65</v>
      </c>
      <c r="K50" s="11">
        <v>31.82</v>
      </c>
      <c r="L50" s="11">
        <v>9.39</v>
      </c>
      <c r="M50" s="9">
        <v>29.9</v>
      </c>
    </row>
    <row r="51" spans="1:13" ht="19.5" hidden="1">
      <c r="A51" s="42">
        <v>9906</v>
      </c>
      <c r="B51" s="13">
        <v>26.01</v>
      </c>
      <c r="C51" s="13">
        <v>6.12</v>
      </c>
      <c r="D51" s="14">
        <v>24.31</v>
      </c>
      <c r="E51" s="13">
        <v>0.84</v>
      </c>
      <c r="F51" s="13">
        <v>0.01</v>
      </c>
      <c r="G51" s="14">
        <v>0.77</v>
      </c>
      <c r="H51" s="13">
        <v>4.73</v>
      </c>
      <c r="I51" s="13">
        <v>3.16</v>
      </c>
      <c r="J51" s="14">
        <v>4.6</v>
      </c>
      <c r="K51" s="11">
        <v>31.58</v>
      </c>
      <c r="L51" s="11">
        <v>9.28</v>
      </c>
      <c r="M51" s="9">
        <v>29.67</v>
      </c>
    </row>
    <row r="52" spans="1:13" s="26" customFormat="1" ht="19.5" hidden="1">
      <c r="A52" s="42">
        <v>9907</v>
      </c>
      <c r="B52" s="18">
        <v>26.46319786090871</v>
      </c>
      <c r="C52" s="18">
        <v>6.009594493650624</v>
      </c>
      <c r="D52" s="19">
        <v>24.69933796835242</v>
      </c>
      <c r="E52" s="18">
        <v>0.7825206834215389</v>
      </c>
      <c r="F52" s="18">
        <v>0.004307971401131149</v>
      </c>
      <c r="G52" s="19">
        <v>0.7154098586948019</v>
      </c>
      <c r="H52" s="18">
        <v>4.7182875184426125</v>
      </c>
      <c r="I52" s="18">
        <v>3.236822110767261</v>
      </c>
      <c r="J52" s="19">
        <v>4.590530205078889</v>
      </c>
      <c r="K52" s="11">
        <v>31.964006062772864</v>
      </c>
      <c r="L52" s="11">
        <v>9.250724575819017</v>
      </c>
      <c r="M52" s="9">
        <v>30.005278032126114</v>
      </c>
    </row>
    <row r="53" spans="1:13" s="26" customFormat="1" ht="19.5" hidden="1">
      <c r="A53" s="42">
        <v>9908</v>
      </c>
      <c r="B53" s="18">
        <v>26.15</v>
      </c>
      <c r="C53" s="18">
        <v>6.17</v>
      </c>
      <c r="D53" s="19">
        <v>24.49</v>
      </c>
      <c r="E53" s="18">
        <v>0.81</v>
      </c>
      <c r="F53" s="18">
        <v>0</v>
      </c>
      <c r="G53" s="19">
        <v>0.74</v>
      </c>
      <c r="H53" s="18">
        <v>4.71</v>
      </c>
      <c r="I53" s="18">
        <v>4.15</v>
      </c>
      <c r="J53" s="19">
        <v>4.66</v>
      </c>
      <c r="K53" s="11">
        <v>31.66</v>
      </c>
      <c r="L53" s="11">
        <v>10.32</v>
      </c>
      <c r="M53" s="9">
        <v>29.9</v>
      </c>
    </row>
    <row r="54" spans="1:13" s="26" customFormat="1" ht="19.5" hidden="1">
      <c r="A54" s="42">
        <v>9909</v>
      </c>
      <c r="B54" s="18">
        <v>26.550429335145132</v>
      </c>
      <c r="C54" s="18">
        <v>6.882957191243968</v>
      </c>
      <c r="D54" s="19">
        <v>24.884181719663207</v>
      </c>
      <c r="E54" s="18">
        <v>0.8044610559593771</v>
      </c>
      <c r="F54" s="18">
        <v>0.0015470567374063929</v>
      </c>
      <c r="G54" s="19">
        <v>0.7364373909529148</v>
      </c>
      <c r="H54" s="18">
        <v>4.731183127904238</v>
      </c>
      <c r="I54" s="18">
        <v>3.5433874888853483</v>
      </c>
      <c r="J54" s="19">
        <v>4.630551911207242</v>
      </c>
      <c r="K54" s="11">
        <v>32.08607351900874</v>
      </c>
      <c r="L54" s="11">
        <v>10.427891736866723</v>
      </c>
      <c r="M54" s="9">
        <v>30.251171021823364</v>
      </c>
    </row>
    <row r="55" spans="1:13" s="26" customFormat="1" ht="19.5" hidden="1">
      <c r="A55" s="42">
        <v>9910</v>
      </c>
      <c r="B55" s="18">
        <v>26.27977207345443</v>
      </c>
      <c r="C55" s="18">
        <v>7.1395567888730485</v>
      </c>
      <c r="D55" s="19">
        <v>24.73275492882482</v>
      </c>
      <c r="E55" s="18">
        <v>0.8293458704154261</v>
      </c>
      <c r="F55" s="18">
        <v>0.0013165734799344252</v>
      </c>
      <c r="G55" s="19">
        <v>0.762420002572826</v>
      </c>
      <c r="H55" s="18">
        <v>4.684134069240643</v>
      </c>
      <c r="I55" s="18">
        <v>3.577374621246998</v>
      </c>
      <c r="J55" s="19">
        <v>4.594679702318958</v>
      </c>
      <c r="K55" s="11">
        <v>31.7932520131105</v>
      </c>
      <c r="L55" s="11">
        <v>10.71824798359998</v>
      </c>
      <c r="M55" s="9">
        <v>30.089854633716605</v>
      </c>
    </row>
    <row r="56" spans="1:13" s="26" customFormat="1" ht="19.5" hidden="1">
      <c r="A56" s="42">
        <v>9911</v>
      </c>
      <c r="B56" s="30">
        <v>26.82110507173115</v>
      </c>
      <c r="C56" s="30">
        <v>7.224550619848431</v>
      </c>
      <c r="D56" s="31">
        <v>25.26862808003753</v>
      </c>
      <c r="E56" s="30">
        <v>0.8209470268360963</v>
      </c>
      <c r="F56" s="30">
        <v>0.0011544295189699918</v>
      </c>
      <c r="G56" s="31">
        <v>0.7560014697780639</v>
      </c>
      <c r="H56" s="30">
        <v>5.038396621151659</v>
      </c>
      <c r="I56" s="30">
        <v>3.6100572964673816</v>
      </c>
      <c r="J56" s="31">
        <v>4.92524081392298</v>
      </c>
      <c r="K56" s="30">
        <v>32.6804487197189</v>
      </c>
      <c r="L56" s="30">
        <v>10.835762345834782</v>
      </c>
      <c r="M56" s="31">
        <v>30.949870363738576</v>
      </c>
    </row>
    <row r="57" spans="1:13" s="26" customFormat="1" ht="19.5" hidden="1">
      <c r="A57" s="43">
        <v>9912</v>
      </c>
      <c r="B57" s="33">
        <v>26.941237640713044</v>
      </c>
      <c r="C57" s="33">
        <v>7.491183773749947</v>
      </c>
      <c r="D57" s="32">
        <v>25.435782570495867</v>
      </c>
      <c r="E57" s="33">
        <v>0.8057050341769423</v>
      </c>
      <c r="F57" s="33">
        <v>0.0007427054633696054</v>
      </c>
      <c r="G57" s="32">
        <v>0.743400084926697</v>
      </c>
      <c r="H57" s="33">
        <v>5.110266609740323</v>
      </c>
      <c r="I57" s="33">
        <v>3.8034163443573528</v>
      </c>
      <c r="J57" s="32">
        <v>5.009114994866023</v>
      </c>
      <c r="K57" s="33">
        <v>32.85720928463031</v>
      </c>
      <c r="L57" s="33">
        <v>11.29534282357067</v>
      </c>
      <c r="M57" s="32">
        <v>31.18829765028859</v>
      </c>
    </row>
    <row r="58" spans="1:13" s="26" customFormat="1" ht="19.5" hidden="1">
      <c r="A58" s="43">
        <v>10001</v>
      </c>
      <c r="B58" s="33">
        <v>27.45223943940225</v>
      </c>
      <c r="C58" s="33">
        <v>7.3798058498876165</v>
      </c>
      <c r="D58" s="32">
        <v>25.819071890466365</v>
      </c>
      <c r="E58" s="33">
        <v>0.8284644109062844</v>
      </c>
      <c r="F58" s="33">
        <v>1.6726052351559975E-05</v>
      </c>
      <c r="G58" s="32">
        <v>0.7610588385395499</v>
      </c>
      <c r="H58" s="30">
        <v>5.13906658327865</v>
      </c>
      <c r="I58" s="33">
        <v>3.8357309801417485</v>
      </c>
      <c r="J58" s="32">
        <v>5.033022370805685</v>
      </c>
      <c r="K58" s="33">
        <v>33.41977043358718</v>
      </c>
      <c r="L58" s="33">
        <v>11.215553556081717</v>
      </c>
      <c r="M58" s="32">
        <v>31.6131530998116</v>
      </c>
    </row>
    <row r="59" spans="1:13" s="26" customFormat="1" ht="19.5" hidden="1">
      <c r="A59" s="43">
        <v>10002</v>
      </c>
      <c r="B59" s="33">
        <v>27.110641178645462</v>
      </c>
      <c r="C59" s="33">
        <v>7.287737082280578</v>
      </c>
      <c r="D59" s="32">
        <v>25.52851520319072</v>
      </c>
      <c r="E59" s="33">
        <v>0.8771877793429207</v>
      </c>
      <c r="F59" s="33">
        <v>0.0009411965379806307</v>
      </c>
      <c r="G59" s="32">
        <v>0.8072518873656512</v>
      </c>
      <c r="H59" s="30">
        <v>5.3712481466600615</v>
      </c>
      <c r="I59" s="33">
        <v>3.922248231195233</v>
      </c>
      <c r="J59" s="32">
        <v>5.255599077606196</v>
      </c>
      <c r="K59" s="33">
        <v>33.35907710464844</v>
      </c>
      <c r="L59" s="33">
        <v>11.210926510013792</v>
      </c>
      <c r="M59" s="32">
        <v>31.591366168162573</v>
      </c>
    </row>
    <row r="60" spans="1:13" s="26" customFormat="1" ht="19.5" hidden="1">
      <c r="A60" s="43">
        <v>10003</v>
      </c>
      <c r="B60" s="33">
        <v>26.818271848703347</v>
      </c>
      <c r="C60" s="33">
        <v>7.013601696476456</v>
      </c>
      <c r="D60" s="32">
        <v>25.26179664648991</v>
      </c>
      <c r="E60" s="33">
        <v>0.9321743021432596</v>
      </c>
      <c r="F60" s="33">
        <v>0.0012394021394271117</v>
      </c>
      <c r="G60" s="32">
        <v>0.8590108979767893</v>
      </c>
      <c r="H60" s="30">
        <v>5.251277269949049</v>
      </c>
      <c r="I60" s="33">
        <v>4.071431934204224</v>
      </c>
      <c r="J60" s="32">
        <v>5.158551665663865</v>
      </c>
      <c r="K60" s="33">
        <v>33.001723420795656</v>
      </c>
      <c r="L60" s="33">
        <v>11.086273032820108</v>
      </c>
      <c r="M60" s="32">
        <v>31.279359210130565</v>
      </c>
    </row>
    <row r="61" spans="1:13" s="26" customFormat="1" ht="19.5" hidden="1">
      <c r="A61" s="43">
        <v>10004</v>
      </c>
      <c r="B61" s="34">
        <v>27.873838422567637</v>
      </c>
      <c r="C61" s="34">
        <v>7.65283259827304</v>
      </c>
      <c r="D61" s="35">
        <v>26.328686317305</v>
      </c>
      <c r="E61" s="34">
        <v>0.9200116131149624</v>
      </c>
      <c r="F61" s="34">
        <v>0.0011109722607447324</v>
      </c>
      <c r="G61" s="35">
        <v>0.8497954590778962</v>
      </c>
      <c r="H61" s="34">
        <v>4.873262678284923</v>
      </c>
      <c r="I61" s="34">
        <v>3.8824381040625924</v>
      </c>
      <c r="J61" s="35">
        <v>4.797550585122564</v>
      </c>
      <c r="K61" s="34">
        <v>33.667112713967526</v>
      </c>
      <c r="L61" s="34">
        <v>11.536381674596377</v>
      </c>
      <c r="M61" s="35">
        <v>31.976032361505457</v>
      </c>
    </row>
    <row r="62" spans="1:13" s="26" customFormat="1" ht="19.5" hidden="1">
      <c r="A62" s="43">
        <v>10005</v>
      </c>
      <c r="B62" s="33">
        <v>27.805251383492287</v>
      </c>
      <c r="C62" s="33">
        <v>8.060751413277302</v>
      </c>
      <c r="D62" s="32">
        <v>26.274283475501658</v>
      </c>
      <c r="E62" s="33">
        <v>0.8616339506484331</v>
      </c>
      <c r="F62" s="33">
        <v>0.0009420181099604782</v>
      </c>
      <c r="G62" s="32">
        <v>0.7948967970425883</v>
      </c>
      <c r="H62" s="33">
        <v>4.921700223713646</v>
      </c>
      <c r="I62" s="33">
        <v>3.8814452949122025</v>
      </c>
      <c r="J62" s="32">
        <v>4.841039942899924</v>
      </c>
      <c r="K62" s="33">
        <v>33.588585557854366</v>
      </c>
      <c r="L62" s="33">
        <v>11.943138726299466</v>
      </c>
      <c r="M62" s="32">
        <v>31.91022021544417</v>
      </c>
    </row>
    <row r="63" spans="1:13" s="26" customFormat="1" ht="19.5" hidden="1">
      <c r="A63" s="43">
        <v>10006</v>
      </c>
      <c r="B63" s="34">
        <v>27.42</v>
      </c>
      <c r="C63" s="33">
        <v>7.97</v>
      </c>
      <c r="D63" s="32">
        <v>25.91</v>
      </c>
      <c r="E63" s="33">
        <v>0.86</v>
      </c>
      <c r="F63" s="33">
        <v>0</v>
      </c>
      <c r="G63" s="32">
        <v>0.8</v>
      </c>
      <c r="H63" s="33">
        <v>4.74</v>
      </c>
      <c r="I63" s="33">
        <v>3.89</v>
      </c>
      <c r="J63" s="32">
        <v>4.68</v>
      </c>
      <c r="K63" s="33">
        <v>33.02</v>
      </c>
      <c r="L63" s="33">
        <v>11.87</v>
      </c>
      <c r="M63" s="32">
        <v>31.39</v>
      </c>
    </row>
    <row r="64" spans="1:13" s="26" customFormat="1" ht="19.5" hidden="1">
      <c r="A64" s="43">
        <v>10007</v>
      </c>
      <c r="B64" s="34">
        <v>27.094688303313518</v>
      </c>
      <c r="C64" s="33">
        <v>7.953440095213186</v>
      </c>
      <c r="D64" s="32">
        <v>25.620773859497824</v>
      </c>
      <c r="E64" s="33">
        <v>0.8573094352623163</v>
      </c>
      <c r="F64" s="33">
        <v>6.776739266015606E-05</v>
      </c>
      <c r="G64" s="32">
        <v>0.7913001101453137</v>
      </c>
      <c r="H64" s="33">
        <v>4.690246724910117</v>
      </c>
      <c r="I64" s="33">
        <v>3.9162421498358224</v>
      </c>
      <c r="J64" s="32">
        <v>4.6306468226269075</v>
      </c>
      <c r="K64" s="33">
        <v>32.64224446348595</v>
      </c>
      <c r="L64" s="33">
        <v>11.869750012441669</v>
      </c>
      <c r="M64" s="32">
        <v>31.04272079227005</v>
      </c>
    </row>
    <row r="65" spans="1:13" s="26" customFormat="1" ht="19.5" hidden="1">
      <c r="A65" s="43">
        <v>10008</v>
      </c>
      <c r="B65" s="34">
        <v>26.910984891533747</v>
      </c>
      <c r="C65" s="33">
        <v>8.08908560619473</v>
      </c>
      <c r="D65" s="32">
        <v>25.522426017254794</v>
      </c>
      <c r="E65" s="33">
        <v>0.8003815280720462</v>
      </c>
      <c r="F65" s="33">
        <v>9.318188171491936E-06</v>
      </c>
      <c r="G65" s="32">
        <v>0.7413352055988309</v>
      </c>
      <c r="H65" s="33">
        <v>4.913048375984178</v>
      </c>
      <c r="I65" s="33">
        <v>3.955287605877913</v>
      </c>
      <c r="J65" s="32">
        <v>4.842390936126171</v>
      </c>
      <c r="K65" s="33">
        <v>32.62441479558997</v>
      </c>
      <c r="L65" s="33">
        <v>12.044382530260814</v>
      </c>
      <c r="M65" s="32">
        <v>31.1061521589798</v>
      </c>
    </row>
    <row r="66" spans="1:13" s="26" customFormat="1" ht="19.5" hidden="1">
      <c r="A66" s="43">
        <v>10009</v>
      </c>
      <c r="B66" s="34">
        <v>26.18293291135107</v>
      </c>
      <c r="C66" s="33">
        <v>8.380080131236024</v>
      </c>
      <c r="D66" s="32">
        <v>24.879521955422092</v>
      </c>
      <c r="E66" s="33">
        <v>0.7957107933709798</v>
      </c>
      <c r="F66" s="33">
        <v>8.047998261632375E-06</v>
      </c>
      <c r="G66" s="32">
        <v>0.737454530243309</v>
      </c>
      <c r="H66" s="33">
        <v>5.147380282366982</v>
      </c>
      <c r="I66" s="33">
        <v>4.788106265769047</v>
      </c>
      <c r="J66" s="32">
        <v>5.12107653795039</v>
      </c>
      <c r="K66" s="33">
        <v>32.12602398708903</v>
      </c>
      <c r="L66" s="33">
        <v>13.168194445003333</v>
      </c>
      <c r="M66" s="32">
        <v>30.738053023615798</v>
      </c>
    </row>
    <row r="67" spans="1:13" s="26" customFormat="1" ht="19.5" hidden="1">
      <c r="A67" s="43">
        <v>10010</v>
      </c>
      <c r="B67" s="34">
        <v>26.268686695045</v>
      </c>
      <c r="C67" s="33">
        <v>8.61788045965621</v>
      </c>
      <c r="D67" s="32">
        <v>25.026833102113173</v>
      </c>
      <c r="E67" s="33">
        <v>0.7742120400342888</v>
      </c>
      <c r="F67" s="33">
        <v>0.00031163574866250893</v>
      </c>
      <c r="G67" s="32">
        <v>0.7197629126223841</v>
      </c>
      <c r="H67" s="33">
        <v>5.041166405236992</v>
      </c>
      <c r="I67" s="33">
        <v>4.891019413994401</v>
      </c>
      <c r="J67" s="32">
        <v>5.030602548943069</v>
      </c>
      <c r="K67" s="33">
        <v>32.08406514031632</v>
      </c>
      <c r="L67" s="33">
        <v>13.509211509399274</v>
      </c>
      <c r="M67" s="32">
        <v>30.777198563678628</v>
      </c>
    </row>
    <row r="68" spans="1:13" s="26" customFormat="1" ht="19.5" hidden="1">
      <c r="A68" s="43">
        <v>10011</v>
      </c>
      <c r="B68" s="34">
        <v>26.090796774752906</v>
      </c>
      <c r="C68" s="33">
        <v>9.132142052981102</v>
      </c>
      <c r="D68" s="32">
        <v>24.920524345226816</v>
      </c>
      <c r="E68" s="33">
        <v>0.7515822784810127</v>
      </c>
      <c r="F68" s="33">
        <v>0.0007939269704156201</v>
      </c>
      <c r="G68" s="32">
        <v>0.6997723370324026</v>
      </c>
      <c r="H68" s="33">
        <v>5.3683674354083575</v>
      </c>
      <c r="I68" s="33">
        <v>5.031827260206275</v>
      </c>
      <c r="J68" s="32">
        <v>5.345143677691229</v>
      </c>
      <c r="K68" s="33">
        <v>32.21074648864227</v>
      </c>
      <c r="L68" s="33">
        <v>14.164763240157793</v>
      </c>
      <c r="M68" s="32">
        <v>30.965440359950446</v>
      </c>
    </row>
    <row r="69" spans="1:13" s="26" customFormat="1" ht="19.5">
      <c r="A69" s="43" t="s">
        <v>47</v>
      </c>
      <c r="B69" s="34">
        <v>26.104301049880696</v>
      </c>
      <c r="C69" s="33">
        <v>8.932447947723674</v>
      </c>
      <c r="D69" s="32">
        <v>24.91975970459793</v>
      </c>
      <c r="E69" s="33">
        <v>0.7582636305481613</v>
      </c>
      <c r="F69" s="33">
        <v>0.0007790640646115087</v>
      </c>
      <c r="G69" s="32">
        <v>0.7060111577325952</v>
      </c>
      <c r="H69" s="33">
        <v>5.4753070550287335</v>
      </c>
      <c r="I69" s="33">
        <v>5.413958936831595</v>
      </c>
      <c r="J69" s="32">
        <v>5.47107516566726</v>
      </c>
      <c r="K69" s="33">
        <v>32.33787173545759</v>
      </c>
      <c r="L69" s="33">
        <v>14.347185948619877</v>
      </c>
      <c r="M69" s="32">
        <v>31.09684602799779</v>
      </c>
    </row>
    <row r="70" spans="1:13" s="26" customFormat="1" ht="19.5" hidden="1">
      <c r="A70" s="43">
        <v>10101</v>
      </c>
      <c r="B70" s="34">
        <v>26.29</v>
      </c>
      <c r="C70" s="33">
        <v>9.54</v>
      </c>
      <c r="D70" s="32">
        <v>25.11</v>
      </c>
      <c r="E70" s="33">
        <v>0.76</v>
      </c>
      <c r="F70" s="33">
        <v>0</v>
      </c>
      <c r="G70" s="32">
        <v>0.71</v>
      </c>
      <c r="H70" s="33">
        <v>5.57</v>
      </c>
      <c r="I70" s="33">
        <v>5.44</v>
      </c>
      <c r="J70" s="32">
        <v>5.56</v>
      </c>
      <c r="K70" s="33">
        <v>32.62</v>
      </c>
      <c r="L70" s="33">
        <v>14.98</v>
      </c>
      <c r="M70" s="32">
        <v>31.38</v>
      </c>
    </row>
    <row r="71" spans="1:13" s="26" customFormat="1" ht="19.5" hidden="1">
      <c r="A71" s="44" t="s">
        <v>55</v>
      </c>
      <c r="B71" s="34">
        <v>26.451291194730164</v>
      </c>
      <c r="C71" s="33">
        <v>8.810390099831471</v>
      </c>
      <c r="D71" s="32">
        <v>25.124687404091418</v>
      </c>
      <c r="E71" s="33">
        <v>0.7825932770557678</v>
      </c>
      <c r="F71" s="33">
        <v>0.0007375249802338832</v>
      </c>
      <c r="G71" s="32">
        <v>0.7237973686803137</v>
      </c>
      <c r="H71" s="33">
        <v>5.499215984896556</v>
      </c>
      <c r="I71" s="33">
        <v>5.327367712397689</v>
      </c>
      <c r="J71" s="32">
        <v>5.486292916597191</v>
      </c>
      <c r="K71" s="33">
        <v>32.733100456682486</v>
      </c>
      <c r="L71" s="33">
        <v>14.138495337209395</v>
      </c>
      <c r="M71" s="32">
        <v>31.33477768936892</v>
      </c>
    </row>
    <row r="72" spans="1:13" s="26" customFormat="1" ht="19.5" hidden="1">
      <c r="A72" s="44" t="s">
        <v>56</v>
      </c>
      <c r="B72" s="34">
        <v>26.882305551309955</v>
      </c>
      <c r="C72" s="33">
        <v>8.736688599035993</v>
      </c>
      <c r="D72" s="32">
        <v>25.53112168139781</v>
      </c>
      <c r="E72" s="33">
        <v>0.7590296493763435</v>
      </c>
      <c r="F72" s="33">
        <v>0.0012250720639115822</v>
      </c>
      <c r="G72" s="32">
        <v>0.7026009633689587</v>
      </c>
      <c r="H72" s="33">
        <v>5.69884718923976</v>
      </c>
      <c r="I72" s="33">
        <v>5.20831940549943</v>
      </c>
      <c r="J72" s="32">
        <v>5.662320835196414</v>
      </c>
      <c r="K72" s="33">
        <v>33.340182389926056</v>
      </c>
      <c r="L72" s="33">
        <v>13.946233076599334</v>
      </c>
      <c r="M72" s="32">
        <v>31.896043479963186</v>
      </c>
    </row>
    <row r="73" spans="1:13" s="26" customFormat="1" ht="19.5" hidden="1">
      <c r="A73" s="44" t="s">
        <v>57</v>
      </c>
      <c r="B73" s="34">
        <v>27.17014802568577</v>
      </c>
      <c r="C73" s="33">
        <v>8.799406232859878</v>
      </c>
      <c r="D73" s="32">
        <v>25.79329387369793</v>
      </c>
      <c r="E73" s="33">
        <v>0.7897056485568772</v>
      </c>
      <c r="F73" s="33">
        <v>0.0006017582965760317</v>
      </c>
      <c r="G73" s="32">
        <v>0.7305637271305503</v>
      </c>
      <c r="H73" s="33">
        <v>5.541476743648463</v>
      </c>
      <c r="I73" s="33">
        <v>6.183364349513811</v>
      </c>
      <c r="J73" s="32">
        <v>5.589585068571433</v>
      </c>
      <c r="K73" s="33">
        <v>33.501330417891104</v>
      </c>
      <c r="L73" s="33">
        <v>14.983372340670265</v>
      </c>
      <c r="M73" s="32">
        <v>32.113442669399916</v>
      </c>
    </row>
    <row r="74" spans="1:13" ht="19.5" hidden="1">
      <c r="A74" s="44" t="s">
        <v>58</v>
      </c>
      <c r="B74" s="34">
        <v>26.821218815778856</v>
      </c>
      <c r="C74" s="34">
        <v>9.074155451961746</v>
      </c>
      <c r="D74" s="32">
        <v>25.431255502598514</v>
      </c>
      <c r="E74" s="33">
        <v>0.7708248964485929</v>
      </c>
      <c r="F74" s="33">
        <v>0.00013691769231453135</v>
      </c>
      <c r="G74" s="32">
        <v>0.710464035926487</v>
      </c>
      <c r="H74" s="33">
        <v>5.433704174934646</v>
      </c>
      <c r="I74" s="33">
        <v>6.39256436168794</v>
      </c>
      <c r="J74" s="32">
        <v>5.508802823918659</v>
      </c>
      <c r="K74" s="33">
        <v>33.02574788716209</v>
      </c>
      <c r="L74" s="33">
        <v>15.466856731341998</v>
      </c>
      <c r="M74" s="32">
        <v>31.650522362443663</v>
      </c>
    </row>
    <row r="75" spans="1:14" ht="19.5" hidden="1">
      <c r="A75" s="102" t="s">
        <v>59</v>
      </c>
      <c r="B75" s="103">
        <v>26.324053435234262</v>
      </c>
      <c r="C75" s="103">
        <v>9.205197652980896</v>
      </c>
      <c r="D75" s="104">
        <v>24.99210288002131</v>
      </c>
      <c r="E75" s="105">
        <v>0.7518401687602205</v>
      </c>
      <c r="F75" s="105">
        <v>0.00026201337282831804</v>
      </c>
      <c r="G75" s="104">
        <v>0.6933628409476958</v>
      </c>
      <c r="H75" s="105">
        <v>5.367167920755503</v>
      </c>
      <c r="I75" s="105">
        <v>6.232031642143449</v>
      </c>
      <c r="J75" s="104">
        <v>5.434459551022078</v>
      </c>
      <c r="K75" s="105">
        <v>32.443061524749986</v>
      </c>
      <c r="L75" s="105">
        <v>15.437491308497172</v>
      </c>
      <c r="M75" s="104">
        <v>31.11992527199109</v>
      </c>
      <c r="N75" s="106"/>
    </row>
    <row r="76" spans="1:14" ht="19.5" hidden="1">
      <c r="A76" s="102" t="s">
        <v>61</v>
      </c>
      <c r="B76" s="103">
        <v>26.097587453708286</v>
      </c>
      <c r="C76" s="103">
        <v>8.90002895408006</v>
      </c>
      <c r="D76" s="104">
        <v>24.793098112301607</v>
      </c>
      <c r="E76" s="105">
        <v>0.7528937378271725</v>
      </c>
      <c r="F76" s="105">
        <v>0.00039118810295331617</v>
      </c>
      <c r="G76" s="104">
        <v>0.6958140334308874</v>
      </c>
      <c r="H76" s="105">
        <v>5.352958200634305</v>
      </c>
      <c r="I76" s="105">
        <v>6.3635579019996795</v>
      </c>
      <c r="J76" s="104">
        <v>5.429615392344885</v>
      </c>
      <c r="K76" s="105">
        <v>32.20343939216976</v>
      </c>
      <c r="L76" s="105">
        <v>15.263978044182695</v>
      </c>
      <c r="M76" s="104">
        <v>30.918527538077377</v>
      </c>
      <c r="N76" s="106" t="s">
        <v>60</v>
      </c>
    </row>
    <row r="77" spans="1:14" ht="19.5" hidden="1">
      <c r="A77" s="102" t="s">
        <v>62</v>
      </c>
      <c r="B77" s="103">
        <v>26.69014145675203</v>
      </c>
      <c r="C77" s="103">
        <v>9.108642138942672</v>
      </c>
      <c r="D77" s="104">
        <v>25.32895267324061</v>
      </c>
      <c r="E77" s="105">
        <v>0.7238335259007106</v>
      </c>
      <c r="F77" s="105">
        <v>0.0007116753566287604</v>
      </c>
      <c r="G77" s="104">
        <v>0.6678482350970096</v>
      </c>
      <c r="H77" s="105">
        <v>5.487459387629227</v>
      </c>
      <c r="I77" s="105">
        <v>6.394573236588473</v>
      </c>
      <c r="J77" s="104">
        <v>5.5576896435506</v>
      </c>
      <c r="K77" s="105">
        <v>32.901434370281976</v>
      </c>
      <c r="L77" s="105">
        <v>15.503927050887775</v>
      </c>
      <c r="M77" s="104">
        <v>31.55449055188822</v>
      </c>
      <c r="N77" s="106"/>
    </row>
    <row r="78" spans="1:14" ht="19.5" hidden="1">
      <c r="A78" s="102" t="s">
        <v>63</v>
      </c>
      <c r="B78" s="103">
        <v>27.27090198008004</v>
      </c>
      <c r="C78" s="103">
        <v>9.198942358842945</v>
      </c>
      <c r="D78" s="104">
        <v>25.87967458119454</v>
      </c>
      <c r="E78" s="105">
        <v>0.722806108313855</v>
      </c>
      <c r="F78" s="105">
        <v>0.0006583801902495666</v>
      </c>
      <c r="G78" s="104">
        <v>0.6672132602517195</v>
      </c>
      <c r="H78" s="105">
        <v>5.49702865895792</v>
      </c>
      <c r="I78" s="105">
        <v>6.299407972635181</v>
      </c>
      <c r="J78" s="104">
        <v>5.558797947340733</v>
      </c>
      <c r="K78" s="105">
        <v>33.49073674735182</v>
      </c>
      <c r="L78" s="105">
        <v>15.499008711668374</v>
      </c>
      <c r="M78" s="104">
        <v>32.10568578878699</v>
      </c>
      <c r="N78" s="106"/>
    </row>
    <row r="79" spans="1:14" ht="19.5" hidden="1">
      <c r="A79" s="102" t="s">
        <v>64</v>
      </c>
      <c r="B79" s="103">
        <v>27.25307962605379</v>
      </c>
      <c r="C79" s="103">
        <v>9.061906286142415</v>
      </c>
      <c r="D79" s="104">
        <v>25.91492012715097</v>
      </c>
      <c r="E79" s="105">
        <v>0.691590663818752</v>
      </c>
      <c r="F79" s="105">
        <v>0.0006998358496847531</v>
      </c>
      <c r="G79" s="104">
        <v>0.6407680969135574</v>
      </c>
      <c r="H79" s="105">
        <v>5.7572647241733215</v>
      </c>
      <c r="I79" s="105">
        <v>6.833402504398831</v>
      </c>
      <c r="J79" s="104">
        <v>5.8364264124178895</v>
      </c>
      <c r="K79" s="105">
        <v>33.701935014045866</v>
      </c>
      <c r="L79" s="105">
        <v>15.89600862639093</v>
      </c>
      <c r="M79" s="104">
        <v>32.39211463648242</v>
      </c>
      <c r="N79" s="106"/>
    </row>
    <row r="80" spans="1:13" ht="19.5" hidden="1">
      <c r="A80" s="102" t="s">
        <v>65</v>
      </c>
      <c r="B80" s="103">
        <v>27.623122855325306</v>
      </c>
      <c r="C80" s="103">
        <v>9.171179467465986</v>
      </c>
      <c r="D80" s="104">
        <v>26.27183933899435</v>
      </c>
      <c r="E80" s="105">
        <v>0.6357757920817539</v>
      </c>
      <c r="F80" s="105">
        <v>0.0005316094750569322</v>
      </c>
      <c r="G80" s="104">
        <v>0.589255218353658</v>
      </c>
      <c r="H80" s="105">
        <v>5.8714298335952195</v>
      </c>
      <c r="I80" s="105">
        <v>6.984242705880065</v>
      </c>
      <c r="J80" s="104">
        <v>5.952923997080936</v>
      </c>
      <c r="K80" s="105">
        <v>34.13032848100228</v>
      </c>
      <c r="L80" s="105">
        <v>16.155953782821108</v>
      </c>
      <c r="M80" s="104">
        <v>32.81401855442895</v>
      </c>
    </row>
    <row r="81" spans="1:13" ht="19.5">
      <c r="A81" s="102" t="s">
        <v>66</v>
      </c>
      <c r="B81" s="103">
        <v>27.425982768831314</v>
      </c>
      <c r="C81" s="103">
        <v>8.998630019545667</v>
      </c>
      <c r="D81" s="104">
        <v>26.032228971403438</v>
      </c>
      <c r="E81" s="105">
        <v>0.6735506617218381</v>
      </c>
      <c r="F81" s="105">
        <v>0.0006398228749336154</v>
      </c>
      <c r="G81" s="104">
        <v>0.6226550149225653</v>
      </c>
      <c r="H81" s="105">
        <v>5.92428703654144</v>
      </c>
      <c r="I81" s="105">
        <v>6.512246106257778</v>
      </c>
      <c r="J81" s="104">
        <v>5.968757351800428</v>
      </c>
      <c r="K81" s="105">
        <v>34.02382046709459</v>
      </c>
      <c r="L81" s="105">
        <v>15.511515948678378</v>
      </c>
      <c r="M81" s="104">
        <v>32.62364133812643</v>
      </c>
    </row>
    <row r="82" spans="1:13" ht="0" customHeight="1" hidden="1">
      <c r="A82" s="102" t="s">
        <v>67</v>
      </c>
      <c r="B82" s="103">
        <v>27.41602536615111</v>
      </c>
      <c r="C82" s="103">
        <v>8.504137845361582</v>
      </c>
      <c r="D82" s="104">
        <v>25.991703604937598</v>
      </c>
      <c r="E82" s="105">
        <v>0.6898885776921891</v>
      </c>
      <c r="F82" s="105">
        <v>0.0006516202984804937</v>
      </c>
      <c r="G82" s="104">
        <v>0.6379796819794112</v>
      </c>
      <c r="H82" s="105">
        <v>6.228315666627076</v>
      </c>
      <c r="I82" s="105">
        <v>6.920359464022541</v>
      </c>
      <c r="J82" s="104">
        <v>6.280435955480297</v>
      </c>
      <c r="K82" s="105">
        <v>34.33422961047037</v>
      </c>
      <c r="L82" s="105">
        <v>15.425148929682603</v>
      </c>
      <c r="M82" s="104">
        <v>32.91011924239731</v>
      </c>
    </row>
    <row r="83" spans="1:13" ht="0" customHeight="1" hidden="1">
      <c r="A83" s="102" t="s">
        <v>68</v>
      </c>
      <c r="B83" s="103">
        <v>27.588908337405737</v>
      </c>
      <c r="C83" s="103">
        <v>8.631377215725584</v>
      </c>
      <c r="D83" s="104">
        <v>26.123080723055132</v>
      </c>
      <c r="E83" s="105">
        <v>0.6711404270465969</v>
      </c>
      <c r="F83" s="105">
        <v>0.000559555584157487</v>
      </c>
      <c r="G83" s="104">
        <v>0.619290006612851</v>
      </c>
      <c r="H83" s="105">
        <v>6.175131810273844</v>
      </c>
      <c r="I83" s="105">
        <v>6.943665405394203</v>
      </c>
      <c r="J83" s="104">
        <v>6.234556097067983</v>
      </c>
      <c r="K83" s="105">
        <v>34.435180574726175</v>
      </c>
      <c r="L83" s="105">
        <v>15.575602176703946</v>
      </c>
      <c r="M83" s="104">
        <v>32.97692682673596</v>
      </c>
    </row>
    <row r="84" spans="1:13" ht="0" customHeight="1" hidden="1">
      <c r="A84" s="102" t="s">
        <v>69</v>
      </c>
      <c r="B84" s="103">
        <v>27.42560846635065</v>
      </c>
      <c r="C84" s="103">
        <v>8.925726908101074</v>
      </c>
      <c r="D84" s="104">
        <v>25.945279270652343</v>
      </c>
      <c r="E84" s="105">
        <v>0.6655672304498057</v>
      </c>
      <c r="F84" s="105">
        <v>3.452251181611427E-05</v>
      </c>
      <c r="G84" s="104">
        <v>0.6123124301338855</v>
      </c>
      <c r="H84" s="105">
        <v>6.185024209839833</v>
      </c>
      <c r="I84" s="105">
        <v>7.179652013080894</v>
      </c>
      <c r="J84" s="104">
        <v>6.264612642411955</v>
      </c>
      <c r="K84" s="105">
        <v>34.27619990664029</v>
      </c>
      <c r="L84" s="105">
        <v>16.105413443693784</v>
      </c>
      <c r="M84" s="104">
        <v>32.82220434319819</v>
      </c>
    </row>
    <row r="85" spans="1:13" ht="0" customHeight="1" hidden="1">
      <c r="A85" s="102" t="s">
        <v>70</v>
      </c>
      <c r="B85" s="103">
        <v>28.000802368459503</v>
      </c>
      <c r="C85" s="103">
        <v>9.749692493725</v>
      </c>
      <c r="D85" s="104">
        <v>26.565852857124572</v>
      </c>
      <c r="E85" s="105">
        <v>0.6839040242588771</v>
      </c>
      <c r="F85" s="105">
        <v>0.0002611982234358285</v>
      </c>
      <c r="G85" s="104">
        <v>0.6301542552924865</v>
      </c>
      <c r="H85" s="105">
        <v>6.165756623575355</v>
      </c>
      <c r="I85" s="105">
        <v>6.766344140626626</v>
      </c>
      <c r="J85" s="104">
        <v>6.212976369115303</v>
      </c>
      <c r="K85" s="105">
        <v>34.85046301629373</v>
      </c>
      <c r="L85" s="105">
        <v>16.51629783257506</v>
      </c>
      <c r="M85" s="104">
        <v>33.40898348153236</v>
      </c>
    </row>
    <row r="86" spans="1:13" ht="0" customHeight="1" hidden="1">
      <c r="A86" s="102" t="s">
        <v>71</v>
      </c>
      <c r="B86" s="103">
        <v>28.17809962818925</v>
      </c>
      <c r="C86" s="103">
        <v>10.208240355387458</v>
      </c>
      <c r="D86" s="104">
        <v>26.71405510070764</v>
      </c>
      <c r="E86" s="105">
        <v>0.6848840424258319</v>
      </c>
      <c r="F86" s="105">
        <v>0.0012231402040397956</v>
      </c>
      <c r="G86" s="104">
        <v>0.6291846634069946</v>
      </c>
      <c r="H86" s="105">
        <v>5.969401244718201</v>
      </c>
      <c r="I86" s="105">
        <v>6.119746603014987</v>
      </c>
      <c r="J86" s="104">
        <v>5.9816502164939465</v>
      </c>
      <c r="K86" s="105">
        <v>34.83238491533328</v>
      </c>
      <c r="L86" s="105">
        <v>16.329210098606488</v>
      </c>
      <c r="M86" s="104">
        <v>33.32488998060858</v>
      </c>
    </row>
    <row r="87" spans="1:13" ht="0" customHeight="1" hidden="1">
      <c r="A87" s="102" t="s">
        <v>72</v>
      </c>
      <c r="B87" s="103">
        <v>27.68690808909277</v>
      </c>
      <c r="C87" s="103">
        <v>9.954945592961224</v>
      </c>
      <c r="D87" s="104">
        <v>26.260255750100775</v>
      </c>
      <c r="E87" s="105">
        <v>0.7360516935817759</v>
      </c>
      <c r="F87" s="105">
        <v>0.00149369602319957</v>
      </c>
      <c r="G87" s="104">
        <v>0.6769516991186225</v>
      </c>
      <c r="H87" s="105">
        <v>5.861221149694367</v>
      </c>
      <c r="I87" s="105">
        <v>6.240462689883183</v>
      </c>
      <c r="J87" s="104">
        <v>5.891733611610037</v>
      </c>
      <c r="K87" s="105">
        <v>34.28418093236891</v>
      </c>
      <c r="L87" s="105">
        <v>16.196901978867608</v>
      </c>
      <c r="M87" s="104">
        <v>32.82894106082943</v>
      </c>
    </row>
    <row r="88" spans="1:13" ht="0" customHeight="1" hidden="1">
      <c r="A88" s="102" t="s">
        <v>73</v>
      </c>
      <c r="B88" s="103">
        <v>27.57862750531658</v>
      </c>
      <c r="C88" s="103">
        <v>9.826295662889171</v>
      </c>
      <c r="D88" s="104">
        <v>26.118259364263785</v>
      </c>
      <c r="E88" s="105">
        <v>0.7008236084026059</v>
      </c>
      <c r="F88" s="105">
        <v>0.0016126292245462375</v>
      </c>
      <c r="G88" s="104">
        <v>0.6433040978994523</v>
      </c>
      <c r="H88" s="105">
        <v>5.80878834907153</v>
      </c>
      <c r="I88" s="105">
        <v>6.399089082411</v>
      </c>
      <c r="J88" s="104">
        <v>5.857348526532205</v>
      </c>
      <c r="K88" s="105">
        <v>34.08823946279072</v>
      </c>
      <c r="L88" s="105">
        <v>16.226997374524718</v>
      </c>
      <c r="M88" s="104">
        <v>32.618911988695444</v>
      </c>
    </row>
    <row r="89" spans="1:13" ht="0" customHeight="1" hidden="1">
      <c r="A89" s="108">
        <v>10208</v>
      </c>
      <c r="B89" s="103">
        <v>27.341509669936382</v>
      </c>
      <c r="C89" s="103">
        <v>9.774799019351308</v>
      </c>
      <c r="D89" s="104">
        <v>25.88067062826424</v>
      </c>
      <c r="E89" s="105">
        <v>0.7419723691733188</v>
      </c>
      <c r="F89" s="105">
        <v>0.000617937497735571</v>
      </c>
      <c r="G89" s="104">
        <v>0.6803216982509124</v>
      </c>
      <c r="H89" s="105">
        <v>5.836473679933826</v>
      </c>
      <c r="I89" s="105">
        <v>6.158975491833965</v>
      </c>
      <c r="J89" s="104">
        <v>5.8632927724324</v>
      </c>
      <c r="K89" s="105">
        <v>33.91995571904353</v>
      </c>
      <c r="L89" s="105">
        <v>15.934392448683008</v>
      </c>
      <c r="M89" s="104">
        <v>32.42428509894755</v>
      </c>
    </row>
    <row r="90" spans="1:19" ht="0" customHeight="1" hidden="1">
      <c r="A90" s="108">
        <v>10209</v>
      </c>
      <c r="B90" s="103">
        <v>27.60799386485132</v>
      </c>
      <c r="C90" s="103">
        <v>9.919807092220472</v>
      </c>
      <c r="D90" s="104">
        <v>26.131321035231558</v>
      </c>
      <c r="E90" s="105">
        <v>0.7887817001977198</v>
      </c>
      <c r="F90" s="105">
        <v>0.0006379786829284524</v>
      </c>
      <c r="G90" s="104">
        <v>0.7229846552910532</v>
      </c>
      <c r="H90" s="105">
        <v>5.792218168035306</v>
      </c>
      <c r="I90" s="105">
        <v>6.195992548717606</v>
      </c>
      <c r="J90" s="104">
        <v>5.825926691408243</v>
      </c>
      <c r="K90" s="105">
        <v>34.18899373308435</v>
      </c>
      <c r="L90" s="105">
        <v>16.116437619621003</v>
      </c>
      <c r="M90" s="104">
        <v>32.68023238193085</v>
      </c>
      <c r="S90" t="s">
        <v>75</v>
      </c>
    </row>
    <row r="91" spans="1:13" ht="0" customHeight="1" hidden="1">
      <c r="A91" s="108">
        <v>10210</v>
      </c>
      <c r="B91" s="103">
        <v>28.157510963249834</v>
      </c>
      <c r="C91" s="103">
        <v>10.38587576446634</v>
      </c>
      <c r="D91" s="104">
        <v>26.675091220863926</v>
      </c>
      <c r="E91" s="105">
        <v>0.8101464984248125</v>
      </c>
      <c r="F91" s="105">
        <v>0.0013598769422832556</v>
      </c>
      <c r="G91" s="104">
        <v>0.7426816173571789</v>
      </c>
      <c r="H91" s="105">
        <v>5.866386486350636</v>
      </c>
      <c r="I91" s="105">
        <v>6.26693111814581</v>
      </c>
      <c r="J91" s="104">
        <v>5.899797889591714</v>
      </c>
      <c r="K91" s="105">
        <v>34.83404394802528</v>
      </c>
      <c r="L91" s="105">
        <v>16.654166759554435</v>
      </c>
      <c r="M91" s="104">
        <v>33.317570727812814</v>
      </c>
    </row>
    <row r="92" spans="1:13" ht="19.5" hidden="1">
      <c r="A92" s="108">
        <v>10211</v>
      </c>
      <c r="B92" s="103">
        <v>27.856609881204097</v>
      </c>
      <c r="C92" s="103">
        <v>10.347386755397569</v>
      </c>
      <c r="D92" s="104">
        <v>26.389993636272823</v>
      </c>
      <c r="E92" s="105">
        <v>0.8181885311797459</v>
      </c>
      <c r="F92" s="105">
        <v>0.0015011214531964188</v>
      </c>
      <c r="G92" s="104">
        <v>0.7497807546879133</v>
      </c>
      <c r="H92" s="105">
        <v>5.9464801413843</v>
      </c>
      <c r="I92" s="105">
        <v>7.008589647896953</v>
      </c>
      <c r="J92" s="104">
        <v>6.035445085457205</v>
      </c>
      <c r="K92" s="105">
        <v>34.62127855376814</v>
      </c>
      <c r="L92" s="105">
        <v>17.35747752474772</v>
      </c>
      <c r="M92" s="104">
        <v>33.17521947641794</v>
      </c>
    </row>
    <row r="93" spans="1:13" ht="19.5">
      <c r="A93" s="108" t="s">
        <v>74</v>
      </c>
      <c r="B93" s="103">
        <v>27.837670425596578</v>
      </c>
      <c r="C93" s="103">
        <v>9.88120418733313</v>
      </c>
      <c r="D93" s="104">
        <v>26.2749414720512</v>
      </c>
      <c r="E93" s="105">
        <v>0.818007576352589</v>
      </c>
      <c r="F93" s="105">
        <v>0.0011807360652712619</v>
      </c>
      <c r="G93" s="104">
        <v>0.7469201509977087</v>
      </c>
      <c r="H93" s="105">
        <v>5.979219070965536</v>
      </c>
      <c r="I93" s="105">
        <v>7.57424292020762</v>
      </c>
      <c r="J93" s="104">
        <v>6.118032015435343</v>
      </c>
      <c r="K93" s="105">
        <v>34.634897072914704</v>
      </c>
      <c r="L93" s="105">
        <v>17.456627843606025</v>
      </c>
      <c r="M93" s="104">
        <v>33.13989363848425</v>
      </c>
    </row>
    <row r="94" spans="1:13" ht="19.5" hidden="1">
      <c r="A94" s="108">
        <v>10301</v>
      </c>
      <c r="B94" s="103">
        <v>27.925950739967625</v>
      </c>
      <c r="C94" s="103">
        <v>9.542824048594376</v>
      </c>
      <c r="D94" s="104">
        <v>26.268933631221625</v>
      </c>
      <c r="E94" s="105">
        <v>0.8259604027086895</v>
      </c>
      <c r="F94" s="105">
        <v>0.0006862584057129213</v>
      </c>
      <c r="G94" s="104">
        <v>0.7515718941881296</v>
      </c>
      <c r="H94" s="105">
        <v>6.103021898017595</v>
      </c>
      <c r="I94" s="105">
        <v>7.5340538270442545</v>
      </c>
      <c r="J94" s="104">
        <v>6.2320121633499745</v>
      </c>
      <c r="K94" s="105">
        <v>34.854933040693915</v>
      </c>
      <c r="L94" s="105">
        <v>17.077564134044344</v>
      </c>
      <c r="M94" s="104">
        <v>33.25251768875973</v>
      </c>
    </row>
    <row r="95" spans="1:13" ht="19.5" hidden="1">
      <c r="A95" s="108">
        <v>10302</v>
      </c>
      <c r="B95" s="103">
        <v>27.68948892118263</v>
      </c>
      <c r="C95" s="103">
        <v>9.749086123702297</v>
      </c>
      <c r="D95" s="104">
        <v>25.97308096483352</v>
      </c>
      <c r="E95" s="105">
        <v>0.8206569553401728</v>
      </c>
      <c r="F95" s="105">
        <v>0.0008618482079514394</v>
      </c>
      <c r="G95" s="104">
        <v>0.742224889999063</v>
      </c>
      <c r="H95" s="105">
        <v>6.483881988779243</v>
      </c>
      <c r="I95" s="105">
        <v>7.493032491058519</v>
      </c>
      <c r="J95" s="104">
        <v>6.580430208505341</v>
      </c>
      <c r="K95" s="105">
        <v>34.994027865302044</v>
      </c>
      <c r="L95" s="105">
        <v>17.242980462968767</v>
      </c>
      <c r="M95" s="104">
        <v>33.29573606333792</v>
      </c>
    </row>
    <row r="96" spans="1:13" ht="19.5" hidden="1">
      <c r="A96" s="108">
        <v>10303</v>
      </c>
      <c r="B96" s="103">
        <v>28.290819209500228</v>
      </c>
      <c r="C96" s="103">
        <v>9.724809339986818</v>
      </c>
      <c r="D96" s="104">
        <v>26.512778318136977</v>
      </c>
      <c r="E96" s="105">
        <v>0.7764583156017055</v>
      </c>
      <c r="F96" s="105">
        <v>0.0007769513228509556</v>
      </c>
      <c r="G96" s="104">
        <v>0.7021723923446593</v>
      </c>
      <c r="H96" s="105">
        <v>6.6934107815163975</v>
      </c>
      <c r="I96" s="105">
        <v>7.13685566330854</v>
      </c>
      <c r="J96" s="104">
        <v>6.735878879854902</v>
      </c>
      <c r="K96" s="105">
        <v>35.760688306618334</v>
      </c>
      <c r="L96" s="105">
        <v>16.862441954618205</v>
      </c>
      <c r="M96" s="104">
        <v>33.95082959033653</v>
      </c>
    </row>
    <row r="97" spans="1:13" ht="19.5" hidden="1">
      <c r="A97" s="108">
        <v>10304</v>
      </c>
      <c r="B97" s="103">
        <v>29.26</v>
      </c>
      <c r="C97" s="103">
        <v>10.23</v>
      </c>
      <c r="D97" s="104">
        <v>27.47</v>
      </c>
      <c r="E97" s="105">
        <v>0.84</v>
      </c>
      <c r="F97" s="105">
        <v>0</v>
      </c>
      <c r="G97" s="104">
        <v>0.77</v>
      </c>
      <c r="H97" s="105">
        <v>6.32</v>
      </c>
      <c r="I97" s="105">
        <v>6.98</v>
      </c>
      <c r="J97" s="104">
        <v>6.38</v>
      </c>
      <c r="K97" s="105">
        <v>36.43</v>
      </c>
      <c r="L97" s="105">
        <v>17.2</v>
      </c>
      <c r="M97" s="104">
        <v>34.62</v>
      </c>
    </row>
    <row r="98" spans="1:13" ht="19.5" hidden="1">
      <c r="A98" s="108">
        <v>10305</v>
      </c>
      <c r="B98" s="103">
        <v>29.766162651352047</v>
      </c>
      <c r="C98" s="103">
        <v>10.548221524343665</v>
      </c>
      <c r="D98" s="104">
        <v>27.90676074582566</v>
      </c>
      <c r="E98" s="105">
        <v>0.9798291375022923</v>
      </c>
      <c r="F98" s="105">
        <v>0.0008285851763509065</v>
      </c>
      <c r="G98" s="104">
        <v>0.8851074667220673</v>
      </c>
      <c r="H98" s="105">
        <v>6.016949170690247</v>
      </c>
      <c r="I98" s="105">
        <v>6.434472541547653</v>
      </c>
      <c r="J98" s="104">
        <v>6.057345992922313</v>
      </c>
      <c r="K98" s="105">
        <v>36.762940959544586</v>
      </c>
      <c r="L98" s="105">
        <v>16.983522651067666</v>
      </c>
      <c r="M98" s="104">
        <v>34.84921420547004</v>
      </c>
    </row>
    <row r="99" spans="1:13" ht="19.5" hidden="1">
      <c r="A99" s="108">
        <v>10306</v>
      </c>
      <c r="B99" s="103">
        <v>29.898433381350692</v>
      </c>
      <c r="C99" s="103">
        <v>11.00696519267705</v>
      </c>
      <c r="D99" s="104">
        <v>28.08189754247714</v>
      </c>
      <c r="E99" s="105">
        <v>1.0596493761402286</v>
      </c>
      <c r="F99" s="105">
        <v>0.0016931143984713435</v>
      </c>
      <c r="G99" s="104">
        <v>0.9579200956935765</v>
      </c>
      <c r="H99" s="105">
        <v>6.1649411185435</v>
      </c>
      <c r="I99" s="105">
        <v>5.727868262053592</v>
      </c>
      <c r="J99" s="104">
        <v>6.122913759945254</v>
      </c>
      <c r="K99" s="105">
        <v>37.123023876034416</v>
      </c>
      <c r="L99" s="105">
        <v>16.736526569129115</v>
      </c>
      <c r="M99" s="104">
        <v>35.16273139811597</v>
      </c>
    </row>
    <row r="100" spans="1:13" ht="19.5" hidden="1">
      <c r="A100" s="108">
        <v>10307</v>
      </c>
      <c r="B100" s="103">
        <v>29.822123866681476</v>
      </c>
      <c r="C100" s="103">
        <v>11.016143853290707</v>
      </c>
      <c r="D100" s="104">
        <v>28.085852027223</v>
      </c>
      <c r="E100" s="105">
        <v>1.0403198261920816</v>
      </c>
      <c r="F100" s="105">
        <v>0.0012316512047088346</v>
      </c>
      <c r="G100" s="104">
        <v>0.9443854725630635</v>
      </c>
      <c r="H100" s="105">
        <v>6.052068750467857</v>
      </c>
      <c r="I100" s="105">
        <v>5.75613901147347</v>
      </c>
      <c r="J100" s="104">
        <v>6.024746884130215</v>
      </c>
      <c r="K100" s="105">
        <v>36.914512443341415</v>
      </c>
      <c r="L100" s="105">
        <v>16.773514515968884</v>
      </c>
      <c r="M100" s="104">
        <v>35.054984383916285</v>
      </c>
    </row>
    <row r="101" spans="1:13" ht="19.5" hidden="1">
      <c r="A101" s="108">
        <v>10308</v>
      </c>
      <c r="B101" s="103">
        <v>30.56204547291344</v>
      </c>
      <c r="C101" s="103">
        <v>11.277091453202981</v>
      </c>
      <c r="D101" s="104">
        <v>28.81976031875063</v>
      </c>
      <c r="E101" s="105">
        <v>0.9821016821651737</v>
      </c>
      <c r="F101" s="105">
        <v>0.0012803266218356232</v>
      </c>
      <c r="G101" s="104">
        <v>0.8934900896821205</v>
      </c>
      <c r="H101" s="105">
        <v>6.073205941073687</v>
      </c>
      <c r="I101" s="105">
        <v>5.7532810979303735</v>
      </c>
      <c r="J101" s="104">
        <v>6.044302563648635</v>
      </c>
      <c r="K101" s="105">
        <v>37.61735309615231</v>
      </c>
      <c r="L101" s="105">
        <v>17.031652877755192</v>
      </c>
      <c r="M101" s="104">
        <v>35.757552972081385</v>
      </c>
    </row>
    <row r="102" spans="1:13" ht="19.5" hidden="1">
      <c r="A102" s="108">
        <v>10309</v>
      </c>
      <c r="B102" s="103">
        <v>30.25123364204446</v>
      </c>
      <c r="C102" s="103">
        <v>11.393549030707234</v>
      </c>
      <c r="D102" s="104">
        <v>28.484465042185796</v>
      </c>
      <c r="E102" s="105">
        <v>0.9922624096366076</v>
      </c>
      <c r="F102" s="105">
        <v>0.0013794347642787168</v>
      </c>
      <c r="G102" s="104">
        <v>0.8994269973248296</v>
      </c>
      <c r="H102" s="105">
        <v>5.993469332209345</v>
      </c>
      <c r="I102" s="105">
        <v>6.008702020304332</v>
      </c>
      <c r="J102" s="104">
        <v>5.9948964763986945</v>
      </c>
      <c r="K102" s="105">
        <v>37.236965383890414</v>
      </c>
      <c r="L102" s="105">
        <v>17.403630485775846</v>
      </c>
      <c r="M102" s="104">
        <v>35.37878851590932</v>
      </c>
    </row>
    <row r="103" spans="1:13" ht="19.5" hidden="1">
      <c r="A103" s="108">
        <v>10310</v>
      </c>
      <c r="B103" s="103">
        <v>31.06541057294569</v>
      </c>
      <c r="C103" s="103">
        <v>11.7612122397376</v>
      </c>
      <c r="D103" s="104">
        <v>29.359270373160058</v>
      </c>
      <c r="E103" s="105">
        <v>0.9873483966714711</v>
      </c>
      <c r="F103" s="105">
        <v>0.0016355409416755795</v>
      </c>
      <c r="G103" s="104">
        <v>0.9002292995933476</v>
      </c>
      <c r="H103" s="105">
        <v>6.103298904593051</v>
      </c>
      <c r="I103" s="105">
        <v>6.1881801229232165</v>
      </c>
      <c r="J103" s="104">
        <v>6.110800861229642</v>
      </c>
      <c r="K103" s="105">
        <v>38.15605787421021</v>
      </c>
      <c r="L103" s="105">
        <v>17.951027903602494</v>
      </c>
      <c r="M103" s="104">
        <v>36.37030053398305</v>
      </c>
    </row>
    <row r="104" spans="1:13" ht="19.5" hidden="1">
      <c r="A104" s="108">
        <v>10311</v>
      </c>
      <c r="B104" s="103">
        <v>31.604322549440315</v>
      </c>
      <c r="C104" s="103">
        <v>12.177044554113017</v>
      </c>
      <c r="D104" s="104">
        <v>29.91097466250043</v>
      </c>
      <c r="E104" s="105">
        <v>0.9672021723067623</v>
      </c>
      <c r="F104" s="105">
        <v>0.0017852352052380761</v>
      </c>
      <c r="G104" s="104">
        <v>0.883053135532282</v>
      </c>
      <c r="H104" s="105">
        <v>6.306242306613127</v>
      </c>
      <c r="I104" s="105">
        <v>6.125950043001579</v>
      </c>
      <c r="J104" s="104">
        <v>6.290527417286292</v>
      </c>
      <c r="K104" s="105">
        <v>38.87776702836021</v>
      </c>
      <c r="L104" s="105">
        <v>18.304779832319834</v>
      </c>
      <c r="M104" s="104">
        <v>37.084555215319</v>
      </c>
    </row>
    <row r="105" spans="1:13" ht="19.5">
      <c r="A105" s="108" t="s">
        <v>76</v>
      </c>
      <c r="B105" s="103">
        <v>30.937841643515767</v>
      </c>
      <c r="C105" s="103">
        <v>12.030990539290297</v>
      </c>
      <c r="D105" s="104">
        <v>29.207270982852414</v>
      </c>
      <c r="E105" s="105">
        <v>1.0107138414255727</v>
      </c>
      <c r="F105" s="105">
        <v>0.0019014683498970368</v>
      </c>
      <c r="G105" s="104">
        <v>0.9183758267379355</v>
      </c>
      <c r="H105" s="105">
        <v>6.336683526086978</v>
      </c>
      <c r="I105" s="105">
        <v>5.987065762378011</v>
      </c>
      <c r="J105" s="104">
        <v>6.304682520684961</v>
      </c>
      <c r="K105" s="105">
        <v>38.28523901102832</v>
      </c>
      <c r="L105" s="105">
        <v>18.019957770018202</v>
      </c>
      <c r="M105" s="104">
        <v>36.430329330275306</v>
      </c>
    </row>
    <row r="106" spans="1:13" ht="19.5" hidden="1">
      <c r="A106" s="108">
        <v>10401</v>
      </c>
      <c r="B106" s="103">
        <v>31.200957131367126</v>
      </c>
      <c r="C106" s="103">
        <v>12.200273113364593</v>
      </c>
      <c r="D106" s="104">
        <v>29.485523228499787</v>
      </c>
      <c r="E106" s="105">
        <v>0.9855958200165346</v>
      </c>
      <c r="F106" s="105">
        <v>0.0016274820886784214</v>
      </c>
      <c r="G106" s="104">
        <v>0.8967604578458777</v>
      </c>
      <c r="H106" s="105">
        <v>6.411673179170407</v>
      </c>
      <c r="I106" s="105">
        <v>5.780549954418477</v>
      </c>
      <c r="J106" s="104">
        <v>6.35469364224423</v>
      </c>
      <c r="K106" s="105">
        <v>38.59822613055407</v>
      </c>
      <c r="L106" s="105">
        <v>17.982450549871746</v>
      </c>
      <c r="M106" s="104">
        <v>36.7369773285899</v>
      </c>
    </row>
    <row r="107" spans="1:13" ht="19.5" hidden="1">
      <c r="A107" s="108">
        <v>10402</v>
      </c>
      <c r="B107" s="103">
        <v>31.720048636890485</v>
      </c>
      <c r="C107" s="103">
        <v>12.427089423838094</v>
      </c>
      <c r="D107" s="104">
        <v>30.00755931010703</v>
      </c>
      <c r="E107" s="105">
        <v>0.9969675289006864</v>
      </c>
      <c r="F107" s="105">
        <v>0.001671814480697279</v>
      </c>
      <c r="G107" s="104">
        <v>0.9086226944398104</v>
      </c>
      <c r="H107" s="105">
        <v>6.540764554996259</v>
      </c>
      <c r="I107" s="105">
        <v>5.828392635232933</v>
      </c>
      <c r="J107" s="104">
        <v>6.477532715037275</v>
      </c>
      <c r="K107" s="105">
        <v>39.25778072078743</v>
      </c>
      <c r="L107" s="105">
        <v>18.257153873551722</v>
      </c>
      <c r="M107" s="104">
        <v>37.39371471958412</v>
      </c>
    </row>
    <row r="108" spans="1:13" ht="19.5" hidden="1">
      <c r="A108" s="108">
        <v>10403</v>
      </c>
      <c r="B108" s="103">
        <v>31.302484191965167</v>
      </c>
      <c r="C108" s="103">
        <v>12.997370124544272</v>
      </c>
      <c r="D108" s="104">
        <v>29.59366641443405</v>
      </c>
      <c r="E108" s="105">
        <v>0.9536872967958555</v>
      </c>
      <c r="F108" s="105">
        <v>0.0018223925693230583</v>
      </c>
      <c r="G108" s="104">
        <v>0.8648288682627505</v>
      </c>
      <c r="H108" s="105">
        <v>6.435053282085751</v>
      </c>
      <c r="I108" s="105">
        <v>5.571940234272339</v>
      </c>
      <c r="J108" s="104">
        <v>6.354480010884582</v>
      </c>
      <c r="K108" s="105">
        <v>38.69122477084678</v>
      </c>
      <c r="L108" s="105">
        <v>18.57113275138593</v>
      </c>
      <c r="M108" s="104">
        <v>36.81297529358139</v>
      </c>
    </row>
    <row r="109" spans="1:13" ht="19.5" hidden="1">
      <c r="A109" s="108">
        <v>10404</v>
      </c>
      <c r="B109" s="103">
        <v>31.61219377999957</v>
      </c>
      <c r="C109" s="103">
        <v>13.750756240002199</v>
      </c>
      <c r="D109" s="104">
        <v>29.962873511418742</v>
      </c>
      <c r="E109" s="105">
        <v>0.9045967473312032</v>
      </c>
      <c r="F109" s="105">
        <v>0.0015794654871654074</v>
      </c>
      <c r="G109" s="104">
        <v>0.8212123779326606</v>
      </c>
      <c r="H109" s="105">
        <v>6.274826059568557</v>
      </c>
      <c r="I109" s="105">
        <v>5.722870792485238</v>
      </c>
      <c r="J109" s="104">
        <v>6.2238586608184905</v>
      </c>
      <c r="K109" s="105">
        <v>38.79161658689933</v>
      </c>
      <c r="L109" s="105">
        <v>19.4752064979746</v>
      </c>
      <c r="M109" s="104">
        <v>37.00794455016989</v>
      </c>
    </row>
    <row r="110" spans="1:13" ht="19.5" hidden="1">
      <c r="A110" s="108">
        <v>10405</v>
      </c>
      <c r="B110" s="103">
        <v>32.120998135003916</v>
      </c>
      <c r="C110" s="103">
        <v>14.595408477913328</v>
      </c>
      <c r="D110" s="104">
        <v>30.495344360923514</v>
      </c>
      <c r="E110" s="105">
        <v>0.909429787397943</v>
      </c>
      <c r="F110" s="105">
        <v>0.0009180809210282786</v>
      </c>
      <c r="G110" s="104">
        <v>0.8251572742712374</v>
      </c>
      <c r="H110" s="105">
        <v>6.154035236134671</v>
      </c>
      <c r="I110" s="105">
        <v>5.957059026072939</v>
      </c>
      <c r="J110" s="104">
        <v>6.135763946805393</v>
      </c>
      <c r="K110" s="105">
        <v>39.18446315853652</v>
      </c>
      <c r="L110" s="105">
        <v>20.553385584907293</v>
      </c>
      <c r="M110" s="104">
        <v>37.45626558200015</v>
      </c>
    </row>
    <row r="111" spans="1:13" ht="19.5" hidden="1">
      <c r="A111" s="108">
        <v>10406</v>
      </c>
      <c r="B111" s="103">
        <v>31.5715104938569</v>
      </c>
      <c r="C111" s="103">
        <v>14.69215674478908</v>
      </c>
      <c r="D111" s="104">
        <v>30.032264294958477</v>
      </c>
      <c r="E111" s="105">
        <v>0.8099082539238464</v>
      </c>
      <c r="F111" s="105">
        <v>0.0009953678672222814</v>
      </c>
      <c r="G111" s="104">
        <v>0.7361426285561465</v>
      </c>
      <c r="H111" s="105">
        <v>6.083068706845045</v>
      </c>
      <c r="I111" s="105">
        <v>5.759163418588542</v>
      </c>
      <c r="J111" s="104">
        <v>6.053531439532339</v>
      </c>
      <c r="K111" s="105">
        <v>38.46448745462579</v>
      </c>
      <c r="L111" s="105">
        <v>20.452315531244846</v>
      </c>
      <c r="M111" s="104">
        <v>36.82193836304696</v>
      </c>
    </row>
    <row r="112" spans="1:13" ht="19.5" hidden="1">
      <c r="A112" s="108">
        <v>10407</v>
      </c>
      <c r="B112" s="103">
        <v>31.627593788180864</v>
      </c>
      <c r="C112" s="103">
        <v>14.087942219343466</v>
      </c>
      <c r="D112" s="104">
        <v>30.09884202797498</v>
      </c>
      <c r="E112" s="105">
        <v>0.776381316677281</v>
      </c>
      <c r="F112" s="105">
        <v>0.00044906381046502314</v>
      </c>
      <c r="G112" s="104">
        <v>0.7087512504404928</v>
      </c>
      <c r="H112" s="105">
        <v>6.243980002327483</v>
      </c>
      <c r="I112" s="105">
        <v>6.022584237025562</v>
      </c>
      <c r="J112" s="104">
        <v>6.224683201328951</v>
      </c>
      <c r="K112" s="105">
        <v>38.64795510718563</v>
      </c>
      <c r="L112" s="105">
        <v>20.11097552017949</v>
      </c>
      <c r="M112" s="104">
        <v>37.032276479744425</v>
      </c>
    </row>
    <row r="113" spans="1:13" ht="19.5" hidden="1">
      <c r="A113" s="108">
        <v>10408</v>
      </c>
      <c r="B113" s="103">
        <v>31.69408103352439</v>
      </c>
      <c r="C113" s="103">
        <v>14.112507785906534</v>
      </c>
      <c r="D113" s="104">
        <v>30.20891308305626</v>
      </c>
      <c r="E113" s="105">
        <v>0.8055298522413528</v>
      </c>
      <c r="F113" s="105">
        <v>0.00033373096044184874</v>
      </c>
      <c r="G113" s="104">
        <v>0.7375125334084272</v>
      </c>
      <c r="H113" s="105">
        <v>6.1530052264540505</v>
      </c>
      <c r="I113" s="105">
        <v>6.207705691583866</v>
      </c>
      <c r="J113" s="104">
        <v>6.157625937953661</v>
      </c>
      <c r="K113" s="105">
        <v>38.652616112219796</v>
      </c>
      <c r="L113" s="105">
        <v>20.32054720845084</v>
      </c>
      <c r="M113" s="104">
        <v>37.10405155441835</v>
      </c>
    </row>
    <row r="114" spans="1:13" ht="19.5" hidden="1">
      <c r="A114" s="108">
        <v>10409</v>
      </c>
      <c r="B114" s="103">
        <v>31.284167499405914</v>
      </c>
      <c r="C114" s="103">
        <v>13.761918854884172</v>
      </c>
      <c r="D114" s="104">
        <v>29.6687511711081</v>
      </c>
      <c r="E114" s="105">
        <v>0.8056485254896915</v>
      </c>
      <c r="F114" s="105">
        <v>0.00046161940583047375</v>
      </c>
      <c r="G114" s="104">
        <v>0.7314164961533124</v>
      </c>
      <c r="H114" s="105">
        <v>6.240938635378697</v>
      </c>
      <c r="I114" s="105">
        <v>5.8226220148750505</v>
      </c>
      <c r="J114" s="104">
        <v>6.202373065806596</v>
      </c>
      <c r="K114" s="105">
        <v>38.3307546602743</v>
      </c>
      <c r="L114" s="105">
        <v>19.585002489165053</v>
      </c>
      <c r="M114" s="104">
        <v>36.60254073306801</v>
      </c>
    </row>
    <row r="115" spans="1:13" ht="19.5" hidden="1">
      <c r="A115" s="108">
        <v>10410</v>
      </c>
      <c r="B115" s="103">
        <v>31.440020502547583</v>
      </c>
      <c r="C115" s="103">
        <v>13.957486530176629</v>
      </c>
      <c r="D115" s="104">
        <v>29.806340231342325</v>
      </c>
      <c r="E115" s="105">
        <v>0.8658014368357636</v>
      </c>
      <c r="F115" s="105">
        <v>0.0007272843928446797</v>
      </c>
      <c r="G115" s="104">
        <v>0.7849633513380271</v>
      </c>
      <c r="H115" s="105">
        <v>6.362965507753227</v>
      </c>
      <c r="I115" s="105">
        <v>5.863078834654886</v>
      </c>
      <c r="J115" s="104">
        <v>6.316252886060638</v>
      </c>
      <c r="K115" s="105">
        <v>38.66878744713657</v>
      </c>
      <c r="L115" s="105">
        <v>19.82129264922436</v>
      </c>
      <c r="M115" s="104">
        <v>36.907556468740985</v>
      </c>
    </row>
    <row r="116" spans="1:13" ht="19.5" hidden="1">
      <c r="A116" s="108">
        <v>10411</v>
      </c>
      <c r="B116" s="103">
        <v>31.372265083931715</v>
      </c>
      <c r="C116" s="103">
        <v>13.929894446390211</v>
      </c>
      <c r="D116" s="104">
        <v>29.636578999797024</v>
      </c>
      <c r="E116" s="105">
        <v>0.8262195664000941</v>
      </c>
      <c r="F116" s="105">
        <v>0.0008380296509991504</v>
      </c>
      <c r="G116" s="104">
        <v>0.7440860492763556</v>
      </c>
      <c r="H116" s="105">
        <v>6.543797207948805</v>
      </c>
      <c r="I116" s="105">
        <v>5.820349169053606</v>
      </c>
      <c r="J116" s="104">
        <v>6.471807068546406</v>
      </c>
      <c r="K116" s="105">
        <v>38.74228185828061</v>
      </c>
      <c r="L116" s="105">
        <v>19.751081645094818</v>
      </c>
      <c r="M116" s="104">
        <v>36.85247211761978</v>
      </c>
    </row>
    <row r="117" spans="1:13" ht="19.5">
      <c r="A117" s="108" t="s">
        <v>78</v>
      </c>
      <c r="B117" s="103">
        <v>31.07384164885992</v>
      </c>
      <c r="C117" s="103">
        <v>14.03798594271477</v>
      </c>
      <c r="D117" s="104">
        <v>29.354943239932897</v>
      </c>
      <c r="E117" s="105">
        <v>0.8972034752798304</v>
      </c>
      <c r="F117" s="105">
        <v>0.0005946918624621268</v>
      </c>
      <c r="G117" s="104">
        <v>0.8067366717432065</v>
      </c>
      <c r="H117" s="105">
        <v>6.57917898458147</v>
      </c>
      <c r="I117" s="105">
        <v>6.06145832799307</v>
      </c>
      <c r="J117" s="104">
        <v>6.526941560865944</v>
      </c>
      <c r="K117" s="105">
        <v>38.55022410872122</v>
      </c>
      <c r="L117" s="105">
        <v>20.100038962570302</v>
      </c>
      <c r="M117" s="104">
        <v>36.688621472542046</v>
      </c>
    </row>
    <row r="118" spans="1:13" ht="19.5" hidden="1">
      <c r="A118" s="108">
        <v>10501</v>
      </c>
      <c r="B118" s="103">
        <v>30.84184318263042</v>
      </c>
      <c r="C118" s="103">
        <v>14.170294771048278</v>
      </c>
      <c r="D118" s="104">
        <v>29.166235198078933</v>
      </c>
      <c r="E118" s="105">
        <v>0.8952765122179022</v>
      </c>
      <c r="F118" s="105">
        <v>0.000456023051120747</v>
      </c>
      <c r="G118" s="104">
        <v>0.8053407534406026</v>
      </c>
      <c r="H118" s="105">
        <v>6.632730626040467</v>
      </c>
      <c r="I118" s="105">
        <v>5.9622953385436315</v>
      </c>
      <c r="J118" s="104">
        <v>6.565347159722826</v>
      </c>
      <c r="K118" s="105">
        <v>38.36985032088879</v>
      </c>
      <c r="L118" s="105">
        <v>20.133046132643027</v>
      </c>
      <c r="M118" s="104">
        <v>36.53692311124236</v>
      </c>
    </row>
    <row r="119" spans="1:13" ht="19.5" hidden="1">
      <c r="A119" s="108">
        <v>10502</v>
      </c>
      <c r="B119" s="103">
        <v>30.92218945310253</v>
      </c>
      <c r="C119" s="103">
        <v>14.128923340780524</v>
      </c>
      <c r="D119" s="104">
        <v>29.253622819348564</v>
      </c>
      <c r="E119" s="105">
        <v>0.9020161821475929</v>
      </c>
      <c r="F119" s="105">
        <v>0.0005080472701012526</v>
      </c>
      <c r="G119" s="104">
        <v>0.8124429934746263</v>
      </c>
      <c r="H119" s="105">
        <v>6.668540864925382</v>
      </c>
      <c r="I119" s="105">
        <v>5.837332166897024</v>
      </c>
      <c r="J119" s="104">
        <v>6.585952576861601</v>
      </c>
      <c r="K119" s="105">
        <v>38.4927465001755</v>
      </c>
      <c r="L119" s="105">
        <v>19.96676355494765</v>
      </c>
      <c r="M119" s="104">
        <v>36.65201838968479</v>
      </c>
    </row>
    <row r="120" spans="1:13" ht="19.5" hidden="1">
      <c r="A120" s="108">
        <v>10503</v>
      </c>
      <c r="B120" s="103">
        <v>31.7529602858879</v>
      </c>
      <c r="C120" s="103">
        <v>14.240856478418149</v>
      </c>
      <c r="D120" s="104">
        <v>30.02964867888026</v>
      </c>
      <c r="E120" s="105">
        <v>0.8880240955896778</v>
      </c>
      <c r="F120" s="105">
        <v>0.00047998615121924357</v>
      </c>
      <c r="G120" s="104">
        <v>0.8006836433891749</v>
      </c>
      <c r="H120" s="105">
        <v>6.729330987445342</v>
      </c>
      <c r="I120" s="105">
        <v>5.640533292511858</v>
      </c>
      <c r="J120" s="104">
        <v>6.622185796553904</v>
      </c>
      <c r="K120" s="105">
        <v>39.37031536892293</v>
      </c>
      <c r="L120" s="105">
        <v>19.881869757081226</v>
      </c>
      <c r="M120" s="104">
        <v>37.45251811882334</v>
      </c>
    </row>
    <row r="121" spans="1:13" ht="19.5" hidden="1">
      <c r="A121" s="108">
        <v>10504</v>
      </c>
      <c r="B121" s="103">
        <v>31.43226486915132</v>
      </c>
      <c r="C121" s="103">
        <v>14.820508046856043</v>
      </c>
      <c r="D121" s="104">
        <v>29.789451645920987</v>
      </c>
      <c r="E121" s="105">
        <v>0.9050218559314824</v>
      </c>
      <c r="F121" s="105">
        <v>0.0004611581125738606</v>
      </c>
      <c r="G121" s="104">
        <v>0.8155656779071982</v>
      </c>
      <c r="H121" s="105">
        <v>6.573203665671298</v>
      </c>
      <c r="I121" s="105">
        <v>5.756950351368294</v>
      </c>
      <c r="J121" s="104">
        <v>6.49248061195775</v>
      </c>
      <c r="K121" s="105">
        <v>38.9104903907541</v>
      </c>
      <c r="L121" s="105">
        <v>20.577919556336912</v>
      </c>
      <c r="M121" s="104">
        <v>37.09749793578594</v>
      </c>
    </row>
    <row r="122" spans="1:13" ht="19.5" hidden="1">
      <c r="A122" s="108">
        <v>10505</v>
      </c>
      <c r="B122" s="103">
        <v>31.4519230612816</v>
      </c>
      <c r="C122" s="103">
        <v>15.546787544174048</v>
      </c>
      <c r="D122" s="104">
        <v>29.861230752139335</v>
      </c>
      <c r="E122" s="105">
        <v>0.8927232370157758</v>
      </c>
      <c r="F122" s="105">
        <v>0.000781251120941117</v>
      </c>
      <c r="G122" s="104">
        <v>0.803519013911991</v>
      </c>
      <c r="H122" s="105">
        <v>6.5640993628213105</v>
      </c>
      <c r="I122" s="105">
        <v>5.436887966150089</v>
      </c>
      <c r="J122" s="104">
        <v>6.451365554452695</v>
      </c>
      <c r="K122" s="105">
        <v>38.90874566111868</v>
      </c>
      <c r="L122" s="105">
        <v>20.984456761445077</v>
      </c>
      <c r="M122" s="104">
        <v>37.116115320504015</v>
      </c>
    </row>
    <row r="123" spans="1:13" ht="19.5" hidden="1">
      <c r="A123" s="108">
        <v>10506</v>
      </c>
      <c r="B123" s="103">
        <v>31.970797191880152</v>
      </c>
      <c r="C123" s="103">
        <v>15.728068072176379</v>
      </c>
      <c r="D123" s="104">
        <v>30.373518433537882</v>
      </c>
      <c r="E123" s="105">
        <v>0.8386399792741559</v>
      </c>
      <c r="F123" s="105">
        <v>0.0006177906424158639</v>
      </c>
      <c r="G123" s="104">
        <v>0.7562304881685511</v>
      </c>
      <c r="H123" s="105">
        <v>6.539410872569003</v>
      </c>
      <c r="I123" s="105">
        <v>5.599209400786279</v>
      </c>
      <c r="J123" s="104">
        <v>6.446953267176882</v>
      </c>
      <c r="K123" s="105">
        <v>39.34884804372331</v>
      </c>
      <c r="L123" s="105">
        <v>21.327895263605072</v>
      </c>
      <c r="M123" s="104">
        <v>37.57670218888332</v>
      </c>
    </row>
    <row r="124" spans="1:13" ht="19.5" hidden="1">
      <c r="A124" s="108">
        <v>10507</v>
      </c>
      <c r="B124" s="103">
        <v>33.01897304105141</v>
      </c>
      <c r="C124" s="103">
        <v>15.707088823142602</v>
      </c>
      <c r="D124" s="104">
        <v>31.314771054120587</v>
      </c>
      <c r="E124" s="105">
        <v>0.8240652336899157</v>
      </c>
      <c r="F124" s="105">
        <v>0.0006346519991537973</v>
      </c>
      <c r="G124" s="104">
        <v>0.743005770967463</v>
      </c>
      <c r="H124" s="105">
        <v>6.6721964168037635</v>
      </c>
      <c r="I124" s="105">
        <v>5.561581912661186</v>
      </c>
      <c r="J124" s="104">
        <v>6.5628662352446705</v>
      </c>
      <c r="K124" s="105">
        <v>40.51523469154509</v>
      </c>
      <c r="L124" s="105">
        <v>21.269305387802937</v>
      </c>
      <c r="M124" s="104">
        <v>38.62064306033272</v>
      </c>
    </row>
    <row r="125" spans="1:13" ht="19.5" hidden="1">
      <c r="A125" s="108">
        <v>10508</v>
      </c>
      <c r="B125" s="103">
        <v>33.315836215286446</v>
      </c>
      <c r="C125" s="103">
        <v>16.049751330386783</v>
      </c>
      <c r="D125" s="104">
        <v>31.630992676902352</v>
      </c>
      <c r="E125" s="105">
        <v>0.8329503231315964</v>
      </c>
      <c r="F125" s="105">
        <v>0.0006406049538955919</v>
      </c>
      <c r="G125" s="104">
        <v>0.7517326261288206</v>
      </c>
      <c r="H125" s="105">
        <v>6.736633521965819</v>
      </c>
      <c r="I125" s="105">
        <v>5.647484842207511</v>
      </c>
      <c r="J125" s="104">
        <v>6.6303531968276515</v>
      </c>
      <c r="K125" s="105">
        <v>40.88542006038386</v>
      </c>
      <c r="L125" s="105">
        <v>21.69787677754819</v>
      </c>
      <c r="M125" s="104">
        <v>39.01307849985882</v>
      </c>
    </row>
    <row r="126" spans="1:13" ht="19.5" hidden="1">
      <c r="A126" s="108">
        <v>10509</v>
      </c>
      <c r="B126" s="103">
        <v>33.40022127436823</v>
      </c>
      <c r="C126" s="103">
        <v>16.11569330744487</v>
      </c>
      <c r="D126" s="104">
        <v>31.702903196892073</v>
      </c>
      <c r="E126" s="105">
        <v>0.8331654409732849</v>
      </c>
      <c r="F126" s="105">
        <v>0.00019296384584142348</v>
      </c>
      <c r="G126" s="104">
        <v>0.7513686313540657</v>
      </c>
      <c r="H126" s="105">
        <v>6.814758162778278</v>
      </c>
      <c r="I126" s="105">
        <v>5.571006753734604</v>
      </c>
      <c r="J126" s="104">
        <v>6.692623398410048</v>
      </c>
      <c r="K126" s="105">
        <v>41.04814487811979</v>
      </c>
      <c r="L126" s="105">
        <v>21.686893025025316</v>
      </c>
      <c r="M126" s="104">
        <v>39.146895226656184</v>
      </c>
    </row>
    <row r="127" spans="1:13" ht="19.5" hidden="1">
      <c r="A127" s="108">
        <v>10510</v>
      </c>
      <c r="B127" s="103">
        <v>33.48063968376193</v>
      </c>
      <c r="C127" s="103">
        <v>16.445840528348807</v>
      </c>
      <c r="D127" s="104">
        <v>31.880220379670227</v>
      </c>
      <c r="E127" s="105">
        <v>0.8792020536743858</v>
      </c>
      <c r="F127" s="105">
        <v>0.0002111128231558179</v>
      </c>
      <c r="G127" s="104">
        <v>0.7966208587318548</v>
      </c>
      <c r="H127" s="105">
        <v>6.7765672747531775</v>
      </c>
      <c r="I127" s="105">
        <v>5.609820642654355</v>
      </c>
      <c r="J127" s="104">
        <v>6.666951433911194</v>
      </c>
      <c r="K127" s="105">
        <v>41.13640901218949</v>
      </c>
      <c r="L127" s="105">
        <v>22.055872283826318</v>
      </c>
      <c r="M127" s="104">
        <v>39.34379267231328</v>
      </c>
    </row>
    <row r="128" spans="1:13" ht="19.5" hidden="1">
      <c r="A128" s="108">
        <v>10511</v>
      </c>
      <c r="B128" s="103">
        <v>32.76860153740387</v>
      </c>
      <c r="C128" s="103">
        <v>14.851753735897915</v>
      </c>
      <c r="D128" s="104">
        <v>31.175140444560164</v>
      </c>
      <c r="E128" s="105">
        <v>0.6987677335648095</v>
      </c>
      <c r="F128" s="105">
        <v>0.00019688974665466939</v>
      </c>
      <c r="G128" s="104">
        <v>0.6366393127314492</v>
      </c>
      <c r="H128" s="105">
        <v>6.640991228403738</v>
      </c>
      <c r="I128" s="105">
        <v>5.347775315921125</v>
      </c>
      <c r="J128" s="104">
        <v>6.525977177717087</v>
      </c>
      <c r="K128" s="105">
        <v>40.10836049937242</v>
      </c>
      <c r="L128" s="105">
        <v>20.199725941565696</v>
      </c>
      <c r="M128" s="104">
        <v>38.337756935008706</v>
      </c>
    </row>
    <row r="129" spans="1:13" ht="20.25" customHeight="1">
      <c r="A129" s="108" t="s">
        <v>79</v>
      </c>
      <c r="B129" s="103">
        <v>32.6323754236412</v>
      </c>
      <c r="C129" s="103">
        <v>14.621563470227056</v>
      </c>
      <c r="D129" s="104">
        <v>30.99231022210713</v>
      </c>
      <c r="E129" s="105">
        <v>0.7074101797462878</v>
      </c>
      <c r="F129" s="105">
        <v>0.0001898904108280875</v>
      </c>
      <c r="G129" s="104">
        <v>0.6430106740850188</v>
      </c>
      <c r="H129" s="105">
        <v>6.599670815080555</v>
      </c>
      <c r="I129" s="105">
        <v>5.537482787738148</v>
      </c>
      <c r="J129" s="104">
        <v>6.502947934089052</v>
      </c>
      <c r="K129" s="105">
        <v>39.93945641846805</v>
      </c>
      <c r="L129" s="105">
        <v>20.159236148376035</v>
      </c>
      <c r="M129" s="104">
        <v>38.138268830281206</v>
      </c>
    </row>
    <row r="130" spans="1:13" ht="19.5" hidden="1">
      <c r="A130" s="108">
        <v>10601</v>
      </c>
      <c r="B130" s="103">
        <v>32.82485712218183</v>
      </c>
      <c r="C130" s="103">
        <v>14.55142944933581</v>
      </c>
      <c r="D130" s="104">
        <v>31.183220227300048</v>
      </c>
      <c r="E130" s="105">
        <v>0.7062362940561858</v>
      </c>
      <c r="F130" s="105">
        <v>0.0002049663753207378</v>
      </c>
      <c r="G130" s="104">
        <v>0.6428082882537711</v>
      </c>
      <c r="H130" s="105">
        <v>6.613200935048267</v>
      </c>
      <c r="I130" s="105">
        <v>5.498393034492601</v>
      </c>
      <c r="J130" s="104">
        <v>6.51304951228168</v>
      </c>
      <c r="K130" s="105">
        <v>40.144294351286284</v>
      </c>
      <c r="L130" s="105">
        <v>20.050027450203732</v>
      </c>
      <c r="M130" s="104">
        <v>38.33907802783549</v>
      </c>
    </row>
    <row r="131" spans="1:13" ht="19.5" hidden="1">
      <c r="A131" s="108">
        <v>10602</v>
      </c>
      <c r="B131" s="103">
        <v>32.835127679724536</v>
      </c>
      <c r="C131" s="103">
        <v>14.507130953580386</v>
      </c>
      <c r="D131" s="104">
        <v>31.135959167972466</v>
      </c>
      <c r="E131" s="105">
        <v>0.7367183990439331</v>
      </c>
      <c r="F131" s="105">
        <v>0.00020422778750507167</v>
      </c>
      <c r="G131" s="104">
        <v>0.6684369765318409</v>
      </c>
      <c r="H131" s="105">
        <v>6.623886612273565</v>
      </c>
      <c r="I131" s="105">
        <v>5.263018500314511</v>
      </c>
      <c r="J131" s="104">
        <v>6.497722019435666</v>
      </c>
      <c r="K131" s="105">
        <v>40.19573269104203</v>
      </c>
      <c r="L131" s="105">
        <v>19.770353681682405</v>
      </c>
      <c r="M131" s="104">
        <v>38.302118163939966</v>
      </c>
    </row>
    <row r="132" spans="1:13" ht="19.5" hidden="1">
      <c r="A132" s="108">
        <v>10603</v>
      </c>
      <c r="B132" s="103">
        <v>33.13199196555928</v>
      </c>
      <c r="C132" s="103">
        <v>14.63523896089201</v>
      </c>
      <c r="D132" s="104">
        <v>31.42166911613132</v>
      </c>
      <c r="E132" s="105">
        <v>0.7445671982827371</v>
      </c>
      <c r="F132" s="105">
        <v>0.0001565146159920672</v>
      </c>
      <c r="G132" s="104">
        <v>0.6757344360507789</v>
      </c>
      <c r="H132" s="105">
        <v>6.573800777265021</v>
      </c>
      <c r="I132" s="105">
        <v>5.019690351754743</v>
      </c>
      <c r="J132" s="104">
        <v>6.430098227384308</v>
      </c>
      <c r="K132" s="105">
        <v>40.45035994110703</v>
      </c>
      <c r="L132" s="105">
        <v>19.65508582726275</v>
      </c>
      <c r="M132" s="104">
        <v>38.5275017795664</v>
      </c>
    </row>
    <row r="133" spans="1:13" ht="19.5" hidden="1">
      <c r="A133" s="108">
        <v>10604</v>
      </c>
      <c r="B133" s="103">
        <v>33.70191419980665</v>
      </c>
      <c r="C133" s="103">
        <v>14.828340036466958</v>
      </c>
      <c r="D133" s="104">
        <v>31.978003416763844</v>
      </c>
      <c r="E133" s="105">
        <v>0.7013128996447695</v>
      </c>
      <c r="F133" s="105">
        <v>0.0003717704363642695</v>
      </c>
      <c r="G133" s="104">
        <v>0.637288991906737</v>
      </c>
      <c r="H133" s="105">
        <v>6.598511682941085</v>
      </c>
      <c r="I133" s="105">
        <v>5.072804531707511</v>
      </c>
      <c r="J133" s="104">
        <v>6.459153711471856</v>
      </c>
      <c r="K133" s="105">
        <v>41.00173878239251</v>
      </c>
      <c r="L133" s="105">
        <v>19.901516338610833</v>
      </c>
      <c r="M133" s="104">
        <v>39.07444612014244</v>
      </c>
    </row>
    <row r="134" spans="1:13" ht="19.5" hidden="1">
      <c r="A134" s="108">
        <v>10605</v>
      </c>
      <c r="B134" s="103">
        <v>34.05289897005056</v>
      </c>
      <c r="C134" s="103">
        <v>15.082379706472345</v>
      </c>
      <c r="D134" s="104">
        <v>32.31830326533249</v>
      </c>
      <c r="E134" s="105">
        <v>0.6477758165418457</v>
      </c>
      <c r="F134" s="105">
        <v>0.0006984450811996789</v>
      </c>
      <c r="G134" s="104">
        <v>0.5886094008227541</v>
      </c>
      <c r="H134" s="105">
        <v>6.676201214356293</v>
      </c>
      <c r="I134" s="105">
        <v>5.443303126503899</v>
      </c>
      <c r="J134" s="104">
        <v>6.563469470020239</v>
      </c>
      <c r="K134" s="105">
        <v>41.376876000948705</v>
      </c>
      <c r="L134" s="105">
        <v>20.526381278057443</v>
      </c>
      <c r="M134" s="104">
        <v>39.47038213617548</v>
      </c>
    </row>
    <row r="135" spans="1:13" ht="19.5" hidden="1">
      <c r="A135" s="108">
        <v>10606</v>
      </c>
      <c r="B135" s="103">
        <v>34.37902838556336</v>
      </c>
      <c r="C135" s="103">
        <v>15.619499456824414</v>
      </c>
      <c r="D135" s="104">
        <v>32.702015704775924</v>
      </c>
      <c r="E135" s="105">
        <v>0.6336321570883563</v>
      </c>
      <c r="F135" s="105">
        <v>0.0007030305520115056</v>
      </c>
      <c r="G135" s="104">
        <v>0.5770513028849713</v>
      </c>
      <c r="H135" s="105">
        <v>6.642333089854067</v>
      </c>
      <c r="I135" s="105">
        <v>5.340053426346285</v>
      </c>
      <c r="J135" s="104">
        <v>6.525915480545742</v>
      </c>
      <c r="K135" s="105">
        <v>41.654993632505786</v>
      </c>
      <c r="L135" s="105">
        <v>20.960255913722715</v>
      </c>
      <c r="M135" s="104">
        <v>39.80498248820664</v>
      </c>
    </row>
    <row r="136" spans="1:13" ht="19.5" hidden="1">
      <c r="A136" s="108">
        <v>10607</v>
      </c>
      <c r="B136" s="103">
        <v>34.613922211741816</v>
      </c>
      <c r="C136" s="103">
        <v>16.05060473030326</v>
      </c>
      <c r="D136" s="104">
        <v>32.91943178009778</v>
      </c>
      <c r="E136" s="105">
        <v>0.6362439276026791</v>
      </c>
      <c r="F136" s="105">
        <v>0.0006380700269751607</v>
      </c>
      <c r="G136" s="104">
        <v>0.5782247699259411</v>
      </c>
      <c r="H136" s="105">
        <v>6.776314786835831</v>
      </c>
      <c r="I136" s="105">
        <v>5.405598878907412</v>
      </c>
      <c r="J136" s="104">
        <v>6.651193563605695</v>
      </c>
      <c r="K136" s="105">
        <v>42.02648092618033</v>
      </c>
      <c r="L136" s="105">
        <v>21.456841679237648</v>
      </c>
      <c r="M136" s="104">
        <v>40.148850113629415</v>
      </c>
    </row>
    <row r="137" spans="1:13" ht="19.5" hidden="1">
      <c r="A137" s="108">
        <v>10608</v>
      </c>
      <c r="B137" s="103">
        <v>34.621812033127455</v>
      </c>
      <c r="C137" s="103">
        <v>15.971622521211454</v>
      </c>
      <c r="D137" s="104">
        <v>32.931454034504256</v>
      </c>
      <c r="E137" s="105">
        <v>0.6336427386134975</v>
      </c>
      <c r="F137" s="105">
        <v>0.0005835275750481298</v>
      </c>
      <c r="G137" s="104">
        <v>0.5762654824576166</v>
      </c>
      <c r="H137" s="105">
        <v>6.743333286170411</v>
      </c>
      <c r="I137" s="105">
        <v>5.215972927915407</v>
      </c>
      <c r="J137" s="104">
        <v>6.604901137976594</v>
      </c>
      <c r="K137" s="105">
        <v>41.99878805791136</v>
      </c>
      <c r="L137" s="105">
        <v>21.18817897670191</v>
      </c>
      <c r="M137" s="104">
        <v>40.11262065493847</v>
      </c>
    </row>
    <row r="138" spans="1:13" ht="19.5" hidden="1">
      <c r="A138" s="108">
        <v>10609</v>
      </c>
      <c r="B138" s="103">
        <v>34.087377893566746</v>
      </c>
      <c r="C138" s="103">
        <v>15.909362903702096</v>
      </c>
      <c r="D138" s="104">
        <v>32.40882947477807</v>
      </c>
      <c r="E138" s="105">
        <v>0.6560210733166253</v>
      </c>
      <c r="F138" s="105">
        <v>0.00041341903930354056</v>
      </c>
      <c r="G138" s="104">
        <v>0.5954826046198765</v>
      </c>
      <c r="H138" s="105">
        <v>6.803054479746649</v>
      </c>
      <c r="I138" s="105">
        <v>5.242015505608292</v>
      </c>
      <c r="J138" s="104">
        <v>6.65890895543234</v>
      </c>
      <c r="K138" s="105">
        <v>41.546453446630025</v>
      </c>
      <c r="L138" s="105">
        <v>21.15179182834969</v>
      </c>
      <c r="M138" s="104">
        <v>39.663221034830286</v>
      </c>
    </row>
    <row r="139" spans="1:13" ht="19.5" hidden="1">
      <c r="A139" s="108">
        <v>10610</v>
      </c>
      <c r="B139" s="103">
        <v>34.78611773266467</v>
      </c>
      <c r="C139" s="103">
        <v>16.635241835320357</v>
      </c>
      <c r="D139" s="104">
        <v>33.143447845612386</v>
      </c>
      <c r="E139" s="105">
        <v>0.6284381011098162</v>
      </c>
      <c r="F139" s="105">
        <v>0.00038322201422617797</v>
      </c>
      <c r="G139" s="104">
        <v>0.5715985941272612</v>
      </c>
      <c r="H139" s="105">
        <v>7.093995367841089</v>
      </c>
      <c r="I139" s="105">
        <v>5.2681999930494054</v>
      </c>
      <c r="J139" s="104">
        <v>6.928759315374415</v>
      </c>
      <c r="K139" s="105">
        <v>42.50855120161558</v>
      </c>
      <c r="L139" s="105">
        <v>21.90382505038399</v>
      </c>
      <c r="M139" s="104">
        <v>40.64380575511406</v>
      </c>
    </row>
    <row r="140" spans="1:13" ht="19.5" hidden="1">
      <c r="A140" s="108">
        <v>10611</v>
      </c>
      <c r="B140" s="103">
        <v>34.09053672560056</v>
      </c>
      <c r="C140" s="103">
        <v>17.2138232562476</v>
      </c>
      <c r="D140" s="104">
        <v>32.467722720394356</v>
      </c>
      <c r="E140" s="105">
        <v>0.6374411199879316</v>
      </c>
      <c r="F140" s="105">
        <v>0.00041417593333022547</v>
      </c>
      <c r="G140" s="104">
        <v>0.5761865251058897</v>
      </c>
      <c r="H140" s="105">
        <v>6.91616510447397</v>
      </c>
      <c r="I140" s="105">
        <v>5.05300256633688</v>
      </c>
      <c r="J140" s="104">
        <v>6.737008998852162</v>
      </c>
      <c r="K140" s="105">
        <v>41.64414295006246</v>
      </c>
      <c r="L140" s="105">
        <v>22.267239998517812</v>
      </c>
      <c r="M140" s="104">
        <v>39.78091824435241</v>
      </c>
    </row>
    <row r="141" spans="1:13" ht="19.5">
      <c r="A141" s="108" t="s">
        <v>84</v>
      </c>
      <c r="B141" s="103">
        <v>33.68753087517992</v>
      </c>
      <c r="C141" s="103">
        <v>17.35699028982794</v>
      </c>
      <c r="D141" s="104">
        <v>32.14304334094374</v>
      </c>
      <c r="E141" s="105">
        <v>0.6643197622985854</v>
      </c>
      <c r="F141" s="105">
        <v>0.00047090219373495076</v>
      </c>
      <c r="G141" s="104">
        <v>0.6015351726709457</v>
      </c>
      <c r="H141" s="105">
        <v>6.893686936904557</v>
      </c>
      <c r="I141" s="105">
        <v>5.2441899201003785</v>
      </c>
      <c r="J141" s="104">
        <v>6.73768306386076</v>
      </c>
      <c r="K141" s="105">
        <v>41.245537574383064</v>
      </c>
      <c r="L141" s="105">
        <v>22.601651112122052</v>
      </c>
      <c r="M141" s="104">
        <v>39.482261577475455</v>
      </c>
    </row>
    <row r="142" spans="1:13" ht="19.5">
      <c r="A142" s="108">
        <v>10701</v>
      </c>
      <c r="B142" s="103">
        <v>34.177366510989195</v>
      </c>
      <c r="C142" s="103">
        <v>17.51738296603942</v>
      </c>
      <c r="D142" s="104">
        <v>32.61599786286717</v>
      </c>
      <c r="E142" s="105">
        <v>0.7035853315116808</v>
      </c>
      <c r="F142" s="105">
        <v>0.0004425941670809007</v>
      </c>
      <c r="G142" s="104">
        <v>0.6376870056050288</v>
      </c>
      <c r="H142" s="105">
        <v>7.103414188531937</v>
      </c>
      <c r="I142" s="105">
        <v>5.316079833614896</v>
      </c>
      <c r="J142" s="104">
        <v>6.935905750246304</v>
      </c>
      <c r="K142" s="105">
        <v>41.98436603103281</v>
      </c>
      <c r="L142" s="105">
        <v>22.833905393821397</v>
      </c>
      <c r="M142" s="104">
        <v>40.189590618718505</v>
      </c>
    </row>
    <row r="143" spans="1:13" ht="19.5">
      <c r="A143" s="108">
        <v>10702</v>
      </c>
      <c r="B143" s="103">
        <v>33.805555827427845</v>
      </c>
      <c r="C143" s="103">
        <v>17.292494007836492</v>
      </c>
      <c r="D143" s="104">
        <v>32.26186206446716</v>
      </c>
      <c r="E143" s="105">
        <v>0.716403758184213</v>
      </c>
      <c r="F143" s="105">
        <v>0.00042200656328105304</v>
      </c>
      <c r="G143" s="104">
        <v>0.6494714971386204</v>
      </c>
      <c r="H143" s="105">
        <v>7.022247961008487</v>
      </c>
      <c r="I143" s="105">
        <v>5.283158910947323</v>
      </c>
      <c r="J143" s="104">
        <v>6.859672361816606</v>
      </c>
      <c r="K143" s="105">
        <v>41.54420754662055</v>
      </c>
      <c r="L143" s="105">
        <v>22.576074925347093</v>
      </c>
      <c r="M143" s="104">
        <v>39.771005923422386</v>
      </c>
    </row>
    <row r="144" spans="1:13" ht="19.5">
      <c r="A144" s="108">
        <v>10703</v>
      </c>
      <c r="B144" s="103">
        <v>33.76382654460152</v>
      </c>
      <c r="C144" s="103">
        <v>17.45432011868434</v>
      </c>
      <c r="D144" s="104">
        <v>32.18775500797329</v>
      </c>
      <c r="E144" s="105">
        <v>0.6995914301123596</v>
      </c>
      <c r="F144" s="105">
        <v>0.0005070121903241359</v>
      </c>
      <c r="G144" s="104">
        <v>0.6320353052356209</v>
      </c>
      <c r="H144" s="105">
        <v>6.922270451218243</v>
      </c>
      <c r="I144" s="105">
        <v>5.329560212704775</v>
      </c>
      <c r="J144" s="104">
        <v>6.7683586645912435</v>
      </c>
      <c r="K144" s="105">
        <v>41.38568842593212</v>
      </c>
      <c r="L144" s="105">
        <v>22.78438734357944</v>
      </c>
      <c r="M144" s="104">
        <v>39.58814897780016</v>
      </c>
    </row>
    <row r="145" spans="1:13" ht="19.5">
      <c r="A145" s="108">
        <v>10704</v>
      </c>
      <c r="B145" s="103">
        <v>32.78722004699189</v>
      </c>
      <c r="C145" s="103">
        <v>17.691486881315086</v>
      </c>
      <c r="D145" s="104">
        <v>31.34194073529623</v>
      </c>
      <c r="E145" s="105">
        <v>0.6487041386902982</v>
      </c>
      <c r="F145" s="105">
        <v>0.0006884796095090975</v>
      </c>
      <c r="G145" s="104">
        <v>0.5866625263058289</v>
      </c>
      <c r="H145" s="105">
        <v>6.1708444009605605</v>
      </c>
      <c r="I145" s="105">
        <v>4.676535468431963</v>
      </c>
      <c r="J145" s="104">
        <v>6.02777789589169</v>
      </c>
      <c r="K145" s="105">
        <v>39.60676858664275</v>
      </c>
      <c r="L145" s="105">
        <v>22.36871082935656</v>
      </c>
      <c r="M145" s="104">
        <v>37.95638115749375</v>
      </c>
    </row>
    <row r="146" spans="1:13" ht="19.5">
      <c r="A146" s="108">
        <v>10705</v>
      </c>
      <c r="B146" s="103">
        <v>33.11435208487129</v>
      </c>
      <c r="C146" s="103">
        <v>18.369630487872723</v>
      </c>
      <c r="D146" s="104">
        <v>31.67025203002824</v>
      </c>
      <c r="E146" s="105">
        <v>0.7781192711416466</v>
      </c>
      <c r="F146" s="105">
        <v>0.0004030504675953101</v>
      </c>
      <c r="G146" s="104">
        <v>0.7019496378569905</v>
      </c>
      <c r="H146" s="105">
        <v>6.201277044389039</v>
      </c>
      <c r="I146" s="105">
        <v>4.133087832076686</v>
      </c>
      <c r="J146" s="104">
        <v>5.9987183093679555</v>
      </c>
      <c r="K146" s="105">
        <v>40.093748400401985</v>
      </c>
      <c r="L146" s="105">
        <v>22.503121370417006</v>
      </c>
      <c r="M146" s="104">
        <v>38.37091997725319</v>
      </c>
    </row>
    <row r="147" spans="1:13" ht="19.5">
      <c r="A147" s="108">
        <v>10706</v>
      </c>
      <c r="B147" s="103">
        <v>32.619056671447844</v>
      </c>
      <c r="C147" s="103">
        <v>17.598073572028223</v>
      </c>
      <c r="D147" s="104">
        <v>31.160112101963737</v>
      </c>
      <c r="E147" s="105">
        <v>0.773398401523577</v>
      </c>
      <c r="F147" s="105">
        <v>0.00039920756292836137</v>
      </c>
      <c r="G147" s="104">
        <v>0.6983192293562068</v>
      </c>
      <c r="H147" s="105">
        <v>6.083491430568679</v>
      </c>
      <c r="I147" s="105">
        <v>4.205687601256886</v>
      </c>
      <c r="J147" s="104">
        <v>5.901105785022166</v>
      </c>
      <c r="K147" s="105">
        <v>39.4759465035401</v>
      </c>
      <c r="L147" s="105">
        <v>21.804160380848035</v>
      </c>
      <c r="M147" s="104">
        <v>37.75953711634211</v>
      </c>
    </row>
    <row r="148" spans="1:13" ht="19.5">
      <c r="A148" s="108">
        <v>10707</v>
      </c>
      <c r="B148" s="103">
        <v>33.40215448959872</v>
      </c>
      <c r="C148" s="103">
        <v>17.454535719735727</v>
      </c>
      <c r="D148" s="104">
        <v>31.898417081234488</v>
      </c>
      <c r="E148" s="105">
        <v>0.7662590373537859</v>
      </c>
      <c r="F148" s="105">
        <v>0.0004286234069229245</v>
      </c>
      <c r="G148" s="104">
        <v>0.694047137976606</v>
      </c>
      <c r="H148" s="105">
        <v>6.452894689023009</v>
      </c>
      <c r="I148" s="105">
        <v>4.338892599345656</v>
      </c>
      <c r="J148" s="104">
        <v>6.253560602255439</v>
      </c>
      <c r="K148" s="105">
        <v>40.62130821597552</v>
      </c>
      <c r="L148" s="105">
        <v>21.793856942488308</v>
      </c>
      <c r="M148" s="104">
        <v>38.84602482146653</v>
      </c>
    </row>
    <row r="149" spans="1:13" ht="19.5">
      <c r="A149" s="108">
        <v>10708</v>
      </c>
      <c r="B149" s="103">
        <v>33.61391401877345</v>
      </c>
      <c r="C149" s="103">
        <v>17.64961035343538</v>
      </c>
      <c r="D149" s="104">
        <v>32.172147083898935</v>
      </c>
      <c r="E149" s="105">
        <v>0.7274691208573252</v>
      </c>
      <c r="F149" s="105">
        <v>0.0004098976413971628</v>
      </c>
      <c r="G149" s="104">
        <v>0.6618070055716928</v>
      </c>
      <c r="H149" s="105">
        <v>6.629907666589281</v>
      </c>
      <c r="I149" s="105">
        <v>4.338868322896943</v>
      </c>
      <c r="J149" s="104">
        <v>6.422999501881536</v>
      </c>
      <c r="K149" s="105">
        <v>40.971290806220054</v>
      </c>
      <c r="L149" s="105">
        <v>21.988888573973725</v>
      </c>
      <c r="M149" s="104">
        <v>39.256953591352165</v>
      </c>
    </row>
    <row r="150" spans="1:13" ht="19.5">
      <c r="A150" s="108">
        <v>10709</v>
      </c>
      <c r="B150" s="103">
        <v>33.80338364660583</v>
      </c>
      <c r="C150" s="103">
        <v>17.22442403016273</v>
      </c>
      <c r="D150" s="104">
        <v>32.38765811414452</v>
      </c>
      <c r="E150" s="105">
        <v>0.7102488119912156</v>
      </c>
      <c r="F150" s="105">
        <v>0.00010622980612243232</v>
      </c>
      <c r="G150" s="104">
        <v>0.649607673551484</v>
      </c>
      <c r="H150" s="105">
        <v>6.7371248636606</v>
      </c>
      <c r="I150" s="105">
        <v>4.568035614768231</v>
      </c>
      <c r="J150" s="104">
        <v>6.551900030324339</v>
      </c>
      <c r="K150" s="105">
        <v>41.25075732225765</v>
      </c>
      <c r="L150" s="105">
        <v>21.792565874737083</v>
      </c>
      <c r="M150" s="104">
        <v>39.58916581802035</v>
      </c>
    </row>
    <row r="151" spans="1:13" ht="19.5">
      <c r="A151" s="108">
        <v>10710</v>
      </c>
      <c r="B151" s="103">
        <v>33.114105326207685</v>
      </c>
      <c r="C151" s="103">
        <v>16.640934731477927</v>
      </c>
      <c r="D151" s="104">
        <v>31.773842560810508</v>
      </c>
      <c r="E151" s="105">
        <v>0.6756114551998392</v>
      </c>
      <c r="F151" s="105">
        <v>0.00011121546615962643</v>
      </c>
      <c r="G151" s="104">
        <v>0.6206525258227849</v>
      </c>
      <c r="H151" s="105">
        <v>6.86878562575933</v>
      </c>
      <c r="I151" s="105">
        <v>4.808806424112127</v>
      </c>
      <c r="J151" s="104">
        <v>6.701185016903639</v>
      </c>
      <c r="K151" s="105">
        <v>40.65850240716685</v>
      </c>
      <c r="L151" s="105">
        <v>21.449852371056213</v>
      </c>
      <c r="M151" s="104">
        <v>39.09568010353693</v>
      </c>
    </row>
    <row r="152" spans="1:13" ht="19.5">
      <c r="A152" s="108">
        <v>10711</v>
      </c>
      <c r="B152" s="103">
        <v>32.70319074885672</v>
      </c>
      <c r="C152" s="103">
        <v>17.415370417154318</v>
      </c>
      <c r="D152" s="104">
        <v>31.336909305795622</v>
      </c>
      <c r="E152" s="105">
        <v>0.6757657090820988</v>
      </c>
      <c r="F152" s="105">
        <v>0.00010689654579795178</v>
      </c>
      <c r="G152" s="104">
        <v>0.6153816858937359</v>
      </c>
      <c r="H152" s="105">
        <v>6.808702686988241</v>
      </c>
      <c r="I152" s="105">
        <v>4.602829493135077</v>
      </c>
      <c r="J152" s="104">
        <v>6.611562509702296</v>
      </c>
      <c r="K152" s="105">
        <v>40.18765914492705</v>
      </c>
      <c r="L152" s="105">
        <v>22.018306806835195</v>
      </c>
      <c r="M152" s="104">
        <v>38.563853501391655</v>
      </c>
    </row>
    <row r="153" spans="1:13" ht="19.5">
      <c r="A153" s="108">
        <v>10712</v>
      </c>
      <c r="B153" s="103">
        <v>32.40313364276177</v>
      </c>
      <c r="C153" s="103">
        <v>16.789026853366252</v>
      </c>
      <c r="D153" s="104">
        <v>31.026290733617127</v>
      </c>
      <c r="E153" s="105">
        <v>0.6678712854068417</v>
      </c>
      <c r="F153" s="105">
        <v>0.00011002723085517338</v>
      </c>
      <c r="G153" s="104">
        <v>0.6089884837376783</v>
      </c>
      <c r="H153" s="105">
        <v>6.895348361788689</v>
      </c>
      <c r="I153" s="105">
        <v>4.691746860951406</v>
      </c>
      <c r="J153" s="104">
        <v>6.701036055492124</v>
      </c>
      <c r="K153" s="105">
        <v>39.966353289957304</v>
      </c>
      <c r="L153" s="105">
        <v>21.480883741548514</v>
      </c>
      <c r="M153" s="104">
        <v>38.33631527284693</v>
      </c>
    </row>
    <row r="154" spans="1:13" ht="19.5">
      <c r="A154" s="108">
        <v>10801</v>
      </c>
      <c r="B154" s="103">
        <v>32.40702262000607</v>
      </c>
      <c r="C154" s="103">
        <v>17.250638053803563</v>
      </c>
      <c r="D154" s="104">
        <v>31.028797145532206</v>
      </c>
      <c r="E154" s="105">
        <v>0.6651915531321012</v>
      </c>
      <c r="F154" s="105">
        <v>0.00010486260987959897</v>
      </c>
      <c r="G154" s="104">
        <v>0.6047127881860552</v>
      </c>
      <c r="H154" s="105">
        <v>6.817986314514422</v>
      </c>
      <c r="I154" s="105">
        <v>4.719482132818379</v>
      </c>
      <c r="J154" s="104">
        <v>6.627161655185521</v>
      </c>
      <c r="K154" s="105">
        <v>39.89020048765259</v>
      </c>
      <c r="L154" s="105">
        <v>21.97022504923182</v>
      </c>
      <c r="M154" s="104">
        <v>38.26067158890378</v>
      </c>
    </row>
    <row r="155" spans="1:13" ht="19.5">
      <c r="A155" s="108">
        <v>10802</v>
      </c>
      <c r="B155" s="103">
        <v>32.81579512584826</v>
      </c>
      <c r="C155" s="103">
        <v>17.491819431300478</v>
      </c>
      <c r="D155" s="104">
        <v>31.407248771347728</v>
      </c>
      <c r="E155" s="105">
        <v>0.6372216180510771</v>
      </c>
      <c r="F155" s="105">
        <v>0.00010353346743080909</v>
      </c>
      <c r="G155" s="104">
        <v>0.5786591161707098</v>
      </c>
      <c r="H155" s="105">
        <v>6.962917784281158</v>
      </c>
      <c r="I155" s="105">
        <v>4.744125742187735</v>
      </c>
      <c r="J155" s="104">
        <v>6.758971269056819</v>
      </c>
      <c r="K155" s="105">
        <v>40.4159345281805</v>
      </c>
      <c r="L155" s="105">
        <v>22.236048706955643</v>
      </c>
      <c r="M155" s="104">
        <v>38.74487915657526</v>
      </c>
    </row>
    <row r="156" spans="1:13" ht="19.5">
      <c r="A156" s="108">
        <v>10803</v>
      </c>
      <c r="B156" s="103">
        <v>32.76377670155923</v>
      </c>
      <c r="C156" s="103">
        <v>17.621275031106816</v>
      </c>
      <c r="D156" s="104">
        <v>31.388221557548935</v>
      </c>
      <c r="E156" s="105">
        <v>0.6516510829272507</v>
      </c>
      <c r="F156" s="105">
        <v>0.00010402781322602746</v>
      </c>
      <c r="G156" s="104">
        <v>0.5924641055881174</v>
      </c>
      <c r="H156" s="105">
        <v>6.978086114219938</v>
      </c>
      <c r="I156" s="105">
        <v>4.80751511917745</v>
      </c>
      <c r="J156" s="104">
        <v>6.780909969706357</v>
      </c>
      <c r="K156" s="105">
        <v>40.39351389870642</v>
      </c>
      <c r="L156" s="105">
        <v>22.42889417809749</v>
      </c>
      <c r="M156" s="104">
        <v>38.76159563284341</v>
      </c>
    </row>
    <row r="157" spans="1:13" ht="19.5">
      <c r="A157" s="108">
        <v>1080430</v>
      </c>
      <c r="B157" s="103">
        <f>'工作底稿'!D3*100</f>
        <v>33.31996098259749</v>
      </c>
      <c r="C157" s="103">
        <f>'工作底稿'!D5*100</f>
        <v>17.235147622983828</v>
      </c>
      <c r="D157" s="104">
        <f>'工作底稿'!D7*100</f>
        <v>31.895620334888747</v>
      </c>
      <c r="E157" s="105">
        <f>'工作底稿'!F3*100</f>
        <v>0.6377890156670206</v>
      </c>
      <c r="F157" s="105">
        <f>'工作底稿'!F5*100</f>
        <v>9.849428421460783E-05</v>
      </c>
      <c r="G157" s="104">
        <f>'工作底稿'!F7*100</f>
        <v>0.5813203137954353</v>
      </c>
      <c r="H157" s="105">
        <f>'工作底稿'!G3*100</f>
        <v>7.000668474805895</v>
      </c>
      <c r="I157" s="105">
        <f>'工作底稿'!G5*100</f>
        <v>4.916101571295523</v>
      </c>
      <c r="J157" s="104">
        <f>'工作底稿'!G7*100</f>
        <v>6.816076132504106</v>
      </c>
      <c r="K157" s="105">
        <f>'工作底稿'!I3*100</f>
        <v>40.95841847307041</v>
      </c>
      <c r="L157" s="105">
        <f>'工作底稿'!I5*100</f>
        <v>22.151347688563565</v>
      </c>
      <c r="M157" s="104">
        <f>'工作底稿'!I7*100</f>
        <v>39.29301678118829</v>
      </c>
    </row>
    <row r="158" ht="15.75" customHeight="1"/>
    <row r="159" spans="1:13" ht="48" customHeight="1">
      <c r="A159" s="132" t="s">
        <v>93</v>
      </c>
      <c r="B159" s="132"/>
      <c r="C159" s="132"/>
      <c r="D159" s="132"/>
      <c r="E159" s="132"/>
      <c r="F159" s="132"/>
      <c r="G159" s="132"/>
      <c r="H159" s="124">
        <f>'工作底稿'!I2</f>
        <v>135255.0031</v>
      </c>
      <c r="I159" s="123" t="s">
        <v>90</v>
      </c>
      <c r="J159" s="133" t="s">
        <v>91</v>
      </c>
      <c r="K159" s="133"/>
      <c r="L159" s="124">
        <f>'工作底稿'!I4</f>
        <v>7106.8346</v>
      </c>
      <c r="M159" s="122" t="s">
        <v>87</v>
      </c>
    </row>
    <row r="160" spans="1:13" ht="19.5" customHeight="1">
      <c r="A160" s="132" t="s">
        <v>88</v>
      </c>
      <c r="B160" s="132"/>
      <c r="C160" s="132"/>
      <c r="D160" s="124">
        <f>H159+L159</f>
        <v>142361.8377</v>
      </c>
      <c r="E160" s="122" t="s">
        <v>89</v>
      </c>
      <c r="F160" s="122"/>
      <c r="G160" s="122"/>
      <c r="H160" s="118"/>
      <c r="I160" s="118"/>
      <c r="J160" s="118"/>
      <c r="K160" s="118"/>
      <c r="L160" s="118"/>
      <c r="M160" s="118"/>
    </row>
  </sheetData>
  <sheetProtection/>
  <mergeCells count="17">
    <mergeCell ref="A160:C160"/>
    <mergeCell ref="A1:M1"/>
    <mergeCell ref="B3:D3"/>
    <mergeCell ref="K4:M4"/>
    <mergeCell ref="K3:M3"/>
    <mergeCell ref="A3:A4"/>
    <mergeCell ref="E3:G3"/>
    <mergeCell ref="E4:G4"/>
    <mergeCell ref="H3:J4"/>
    <mergeCell ref="K8:M8"/>
    <mergeCell ref="K9:M9"/>
    <mergeCell ref="A8:A9"/>
    <mergeCell ref="E8:G9"/>
    <mergeCell ref="H8:J9"/>
    <mergeCell ref="B8:D9"/>
    <mergeCell ref="A159:G159"/>
    <mergeCell ref="J159:K159"/>
  </mergeCells>
  <printOptions horizontalCentered="1" verticalCentered="1"/>
  <pageMargins left="0.35433070866141736" right="0.35433070866141736" top="0" bottom="0" header="0.11811023622047245" footer="0.15748031496062992"/>
  <pageSetup fitToWidth="0" fitToHeight="1" horizontalDpi="300" verticalDpi="300" orientation="landscape" paperSize="9" scale="92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="110" zoomScaleNormal="110" zoomScalePageLayoutView="0" workbookViewId="0" topLeftCell="B10">
      <selection activeCell="C22" sqref="C22"/>
    </sheetView>
  </sheetViews>
  <sheetFormatPr defaultColWidth="12.625" defaultRowHeight="16.5"/>
  <cols>
    <col min="1" max="1" width="10.00390625" style="0" hidden="1" customWidth="1"/>
    <col min="2" max="2" width="16.875" style="0" customWidth="1"/>
    <col min="3" max="3" width="17.125" style="2" customWidth="1"/>
    <col min="4" max="4" width="16.125" style="0" customWidth="1"/>
    <col min="5" max="5" width="16.625" style="0" customWidth="1"/>
    <col min="6" max="6" width="16.875" style="0" customWidth="1"/>
    <col min="7" max="8" width="17.125" style="0" customWidth="1"/>
  </cols>
  <sheetData>
    <row r="1" spans="2:9" s="1" customFormat="1" ht="15.75">
      <c r="B1" s="54"/>
      <c r="C1" s="55" t="s">
        <v>0</v>
      </c>
      <c r="D1" s="54" t="s">
        <v>1</v>
      </c>
      <c r="E1" s="54" t="s">
        <v>2</v>
      </c>
      <c r="F1" s="56" t="s">
        <v>3</v>
      </c>
      <c r="G1" s="56" t="s">
        <v>4</v>
      </c>
      <c r="H1" s="56" t="s">
        <v>5</v>
      </c>
      <c r="I1" s="56" t="s">
        <v>20</v>
      </c>
    </row>
    <row r="2" spans="2:10" s="1" customFormat="1" ht="15.75">
      <c r="B2" s="54" t="s">
        <v>21</v>
      </c>
      <c r="C2" s="57">
        <f>C16</f>
        <v>330225.1604</v>
      </c>
      <c r="D2" s="57">
        <f>D16</f>
        <v>98749.6231</v>
      </c>
      <c r="E2" s="57">
        <f>E16</f>
        <v>11281.2715</v>
      </c>
      <c r="F2" s="57">
        <f>F16</f>
        <v>2106.1398</v>
      </c>
      <c r="G2" s="57">
        <f>G16</f>
        <v>23117.9687</v>
      </c>
      <c r="H2" s="58">
        <f>SUM(D2:F2)</f>
        <v>112137.0344</v>
      </c>
      <c r="I2" s="58">
        <f>H2+G2</f>
        <v>135255.0031</v>
      </c>
      <c r="J2" s="95" t="s">
        <v>52</v>
      </c>
    </row>
    <row r="3" spans="2:9" s="3" customFormat="1" ht="15">
      <c r="B3" s="59"/>
      <c r="C3" s="60"/>
      <c r="D3" s="141">
        <f>(D2+E2)/C2</f>
        <v>0.33319960982597496</v>
      </c>
      <c r="E3" s="141"/>
      <c r="F3" s="62">
        <f>F2/C2</f>
        <v>0.006377890156670206</v>
      </c>
      <c r="G3" s="63">
        <f>G2/C2</f>
        <v>0.07000668474805895</v>
      </c>
      <c r="H3" s="64">
        <f>D3+F3</f>
        <v>0.3395774999826452</v>
      </c>
      <c r="I3" s="65">
        <f>H3+G3</f>
        <v>0.4095841847307041</v>
      </c>
    </row>
    <row r="4" spans="2:10" s="4" customFormat="1" ht="15.75">
      <c r="B4" s="66" t="s">
        <v>22</v>
      </c>
      <c r="C4" s="67">
        <f>D22</f>
        <v>32083.08</v>
      </c>
      <c r="D4" s="82">
        <f>E20</f>
        <v>4888.1893</v>
      </c>
      <c r="E4" s="82">
        <f>F20</f>
        <v>641.3769</v>
      </c>
      <c r="F4" s="82">
        <f>G20</f>
        <v>0.0316</v>
      </c>
      <c r="G4" s="82">
        <f>H20</f>
        <v>1577.2368</v>
      </c>
      <c r="H4" s="68">
        <f>SUM(D4:F4)</f>
        <v>5529.5978000000005</v>
      </c>
      <c r="I4" s="68">
        <f>H4+G4</f>
        <v>7106.8346</v>
      </c>
      <c r="J4" s="95" t="s">
        <v>52</v>
      </c>
    </row>
    <row r="5" spans="2:9" s="1" customFormat="1" ht="15">
      <c r="B5" s="54"/>
      <c r="C5" s="69"/>
      <c r="D5" s="141">
        <f>(D4+E4)/C4</f>
        <v>0.1723514762298383</v>
      </c>
      <c r="E5" s="141"/>
      <c r="F5" s="62">
        <f>F4/C4</f>
        <v>9.849428421460783E-07</v>
      </c>
      <c r="G5" s="63">
        <f>G4/C4</f>
        <v>0.04916101571295523</v>
      </c>
      <c r="H5" s="64">
        <f>D5+F5</f>
        <v>0.17235246117268044</v>
      </c>
      <c r="I5" s="65">
        <f>G5+H5</f>
        <v>0.22151347688563566</v>
      </c>
    </row>
    <row r="6" spans="2:9" s="1" customFormat="1" ht="15">
      <c r="B6" s="54" t="s">
        <v>23</v>
      </c>
      <c r="C6" s="58">
        <f aca="true" t="shared" si="0" ref="C6:H6">C2+C4</f>
        <v>362308.2404</v>
      </c>
      <c r="D6" s="70">
        <f t="shared" si="0"/>
        <v>103637.8124</v>
      </c>
      <c r="E6" s="70">
        <f t="shared" si="0"/>
        <v>11922.6484</v>
      </c>
      <c r="F6" s="70">
        <f t="shared" si="0"/>
        <v>2106.1713999999997</v>
      </c>
      <c r="G6" s="70">
        <f t="shared" si="0"/>
        <v>24695.2055</v>
      </c>
      <c r="H6" s="58">
        <f t="shared" si="0"/>
        <v>117666.63220000001</v>
      </c>
      <c r="I6" s="58">
        <f>H6+G6</f>
        <v>142361.8377</v>
      </c>
    </row>
    <row r="7" spans="2:9" s="1" customFormat="1" ht="15">
      <c r="B7" s="54"/>
      <c r="C7" s="58"/>
      <c r="D7" s="141">
        <f>(D6+E6)/C6</f>
        <v>0.31895620334888747</v>
      </c>
      <c r="E7" s="141"/>
      <c r="F7" s="62">
        <f>F6/C6</f>
        <v>0.005813203137954352</v>
      </c>
      <c r="G7" s="63">
        <f>G6/C6</f>
        <v>0.06816076132504106</v>
      </c>
      <c r="H7" s="64">
        <f>D7+F7</f>
        <v>0.3247694064868418</v>
      </c>
      <c r="I7" s="65">
        <f>G7+H7</f>
        <v>0.3929301678118829</v>
      </c>
    </row>
    <row r="8" spans="2:9" s="1" customFormat="1" ht="15">
      <c r="B8" s="71"/>
      <c r="C8" s="72" t="s">
        <v>77</v>
      </c>
      <c r="D8" s="73"/>
      <c r="E8" s="73"/>
      <c r="F8" s="74"/>
      <c r="G8" s="75"/>
      <c r="H8" s="76"/>
      <c r="I8" s="77"/>
    </row>
    <row r="9" spans="2:9" s="1" customFormat="1" ht="15">
      <c r="B9" s="71"/>
      <c r="C9" s="72"/>
      <c r="D9" s="73"/>
      <c r="E9" s="73"/>
      <c r="F9" s="74"/>
      <c r="G9" s="75"/>
      <c r="H9" s="76"/>
      <c r="I9" s="77"/>
    </row>
    <row r="10" spans="2:9" s="1" customFormat="1" ht="15.75" thickBot="1">
      <c r="B10" s="71"/>
      <c r="C10" s="72"/>
      <c r="D10" s="73"/>
      <c r="E10" s="73"/>
      <c r="F10" s="74"/>
      <c r="G10" s="75"/>
      <c r="H10" s="76"/>
      <c r="I10" s="77"/>
    </row>
    <row r="11" spans="2:9" s="1" customFormat="1" ht="15.75">
      <c r="B11" s="83" t="s">
        <v>48</v>
      </c>
      <c r="C11" s="84"/>
      <c r="D11" s="85"/>
      <c r="E11" s="85"/>
      <c r="F11" s="86"/>
      <c r="G11" s="87"/>
      <c r="H11" s="88"/>
      <c r="I11" s="89"/>
    </row>
    <row r="12" spans="2:9" s="1" customFormat="1" ht="15.75">
      <c r="B12" s="90" t="s">
        <v>21</v>
      </c>
      <c r="C12" s="58"/>
      <c r="D12" s="61"/>
      <c r="E12" s="61"/>
      <c r="F12" s="62"/>
      <c r="G12" s="63"/>
      <c r="H12" s="76"/>
      <c r="I12" s="91"/>
    </row>
    <row r="13" spans="1:9" ht="16.5" customHeight="1">
      <c r="A13" s="36" t="s">
        <v>35</v>
      </c>
      <c r="B13" s="107" t="s">
        <v>92</v>
      </c>
      <c r="C13"/>
      <c r="I13" s="47"/>
    </row>
    <row r="14" spans="2:9" ht="15.75">
      <c r="B14" s="92"/>
      <c r="C14" s="117" t="s">
        <v>80</v>
      </c>
      <c r="D14" s="52" t="s">
        <v>29</v>
      </c>
      <c r="E14" s="52" t="s">
        <v>30</v>
      </c>
      <c r="F14" s="52" t="s">
        <v>31</v>
      </c>
      <c r="G14" s="52" t="s">
        <v>32</v>
      </c>
      <c r="H14" s="26"/>
      <c r="I14" s="47"/>
    </row>
    <row r="15" spans="2:9" ht="16.5">
      <c r="B15" s="92">
        <v>10000</v>
      </c>
      <c r="C15" s="115">
        <v>3302251604</v>
      </c>
      <c r="D15" s="115">
        <v>987496231</v>
      </c>
      <c r="E15" s="115">
        <v>112812715</v>
      </c>
      <c r="F15" s="115">
        <v>21061398</v>
      </c>
      <c r="G15" s="115">
        <v>231179687</v>
      </c>
      <c r="H15" s="95" t="s">
        <v>51</v>
      </c>
      <c r="I15" s="47"/>
    </row>
    <row r="16" spans="2:9" ht="15.75">
      <c r="B16" s="92" t="s">
        <v>49</v>
      </c>
      <c r="C16" s="53">
        <f>C15/$B$15</f>
        <v>330225.1604</v>
      </c>
      <c r="D16" s="53">
        <f>D15/$B$15</f>
        <v>98749.6231</v>
      </c>
      <c r="E16" s="53">
        <f>E15/$B$15</f>
        <v>11281.2715</v>
      </c>
      <c r="F16" s="53">
        <f>F15/$B$15</f>
        <v>2106.1398</v>
      </c>
      <c r="G16" s="53">
        <f>G15/$B$15</f>
        <v>23117.9687</v>
      </c>
      <c r="H16" s="26"/>
      <c r="I16" s="47"/>
    </row>
    <row r="17" spans="2:9" ht="15.75">
      <c r="B17" s="46"/>
      <c r="C17" s="27"/>
      <c r="D17" s="26"/>
      <c r="E17" s="26"/>
      <c r="F17" s="26"/>
      <c r="G17" s="26"/>
      <c r="H17" s="26"/>
      <c r="I17" s="47"/>
    </row>
    <row r="18" spans="2:9" ht="15.75">
      <c r="B18" s="93" t="s">
        <v>22</v>
      </c>
      <c r="C18" s="52" t="s">
        <v>14</v>
      </c>
      <c r="D18" s="52" t="s">
        <v>15</v>
      </c>
      <c r="E18" s="52" t="s">
        <v>18</v>
      </c>
      <c r="F18" s="52" t="s">
        <v>19</v>
      </c>
      <c r="G18" s="52" t="s">
        <v>16</v>
      </c>
      <c r="H18" s="52" t="s">
        <v>17</v>
      </c>
      <c r="I18" s="47"/>
    </row>
    <row r="19" spans="1:9" ht="15.75">
      <c r="A19" s="96">
        <v>20120507</v>
      </c>
      <c r="B19" s="120">
        <v>20190430</v>
      </c>
      <c r="C19" s="119">
        <v>376699661</v>
      </c>
      <c r="D19" s="119">
        <v>405185510</v>
      </c>
      <c r="E19" s="119">
        <v>48881893</v>
      </c>
      <c r="F19" s="119">
        <v>6413769</v>
      </c>
      <c r="G19" s="119">
        <v>316</v>
      </c>
      <c r="H19" s="119">
        <v>15772368</v>
      </c>
      <c r="I19" s="121" t="s">
        <v>51</v>
      </c>
    </row>
    <row r="20" spans="2:9" s="26" customFormat="1" ht="15.75">
      <c r="B20" s="92" t="s">
        <v>49</v>
      </c>
      <c r="C20" s="52">
        <f aca="true" t="shared" si="1" ref="C20:H20">C19/$B$15</f>
        <v>37669.9661</v>
      </c>
      <c r="D20" s="52">
        <f t="shared" si="1"/>
        <v>40518.551</v>
      </c>
      <c r="E20" s="82">
        <f t="shared" si="1"/>
        <v>4888.1893</v>
      </c>
      <c r="F20" s="82">
        <f t="shared" si="1"/>
        <v>641.3769</v>
      </c>
      <c r="G20" s="82">
        <f t="shared" si="1"/>
        <v>0.0316</v>
      </c>
      <c r="H20" s="82">
        <f t="shared" si="1"/>
        <v>1577.2368</v>
      </c>
      <c r="I20" s="49"/>
    </row>
    <row r="21" spans="2:9" s="26" customFormat="1" ht="15.75">
      <c r="B21" s="92" t="s">
        <v>53</v>
      </c>
      <c r="C21" s="80" t="s">
        <v>33</v>
      </c>
      <c r="D21" s="78" t="s">
        <v>50</v>
      </c>
      <c r="E21" s="79"/>
      <c r="F21" s="79"/>
      <c r="G21" s="79"/>
      <c r="H21" s="79"/>
      <c r="I21" s="49"/>
    </row>
    <row r="22" spans="2:9" ht="15.75">
      <c r="B22" s="100" t="s">
        <v>54</v>
      </c>
      <c r="C22" s="114">
        <v>3208308</v>
      </c>
      <c r="D22" s="81">
        <f>C22/100</f>
        <v>32083.08</v>
      </c>
      <c r="E22" s="52"/>
      <c r="F22" s="52"/>
      <c r="G22" s="52"/>
      <c r="H22" s="52"/>
      <c r="I22" s="47"/>
    </row>
    <row r="23" spans="2:9" ht="15.75">
      <c r="B23" s="46"/>
      <c r="C23" s="27"/>
      <c r="D23" s="26"/>
      <c r="E23" s="26"/>
      <c r="F23" s="26"/>
      <c r="G23" s="26"/>
      <c r="H23" s="26"/>
      <c r="I23" s="47"/>
    </row>
    <row r="24" spans="2:9" ht="16.5" thickBot="1">
      <c r="B24" s="48"/>
      <c r="C24" s="94"/>
      <c r="D24" s="50"/>
      <c r="E24" s="50"/>
      <c r="F24" s="50"/>
      <c r="G24" s="50"/>
      <c r="H24" s="50"/>
      <c r="I24" s="51"/>
    </row>
    <row r="25" spans="2:3" ht="15.75">
      <c r="B25" s="97"/>
      <c r="C25" s="101" t="s">
        <v>83</v>
      </c>
    </row>
    <row r="26" spans="2:5" ht="15.75">
      <c r="B26" s="98"/>
      <c r="C26" s="116" t="s">
        <v>81</v>
      </c>
      <c r="E26" t="s">
        <v>82</v>
      </c>
    </row>
    <row r="27" spans="2:3" ht="15.75">
      <c r="B27" s="99"/>
      <c r="C27" s="101" t="s">
        <v>85</v>
      </c>
    </row>
    <row r="29" ht="16.5">
      <c r="B29" s="107"/>
    </row>
    <row r="30" spans="2:8" ht="16.5">
      <c r="B30" s="107"/>
      <c r="C30" s="27"/>
      <c r="D30" s="26"/>
      <c r="E30" s="26"/>
      <c r="F30" s="26"/>
      <c r="G30" s="26"/>
      <c r="H30" s="26"/>
    </row>
    <row r="31" spans="3:8" ht="16.5">
      <c r="C31" s="109"/>
      <c r="D31" s="26"/>
      <c r="E31" s="26"/>
      <c r="F31" s="26"/>
      <c r="G31" s="26"/>
      <c r="H31" s="26"/>
    </row>
    <row r="32" spans="3:8" ht="16.5">
      <c r="C32" s="109"/>
      <c r="D32" s="26"/>
      <c r="E32" s="26"/>
      <c r="F32" s="26"/>
      <c r="G32" s="26"/>
      <c r="H32" s="26"/>
    </row>
    <row r="33" spans="3:8" ht="16.5">
      <c r="C33" s="110"/>
      <c r="D33" s="26"/>
      <c r="E33" s="26"/>
      <c r="F33" s="26"/>
      <c r="G33" s="26"/>
      <c r="H33" s="26"/>
    </row>
    <row r="34" spans="3:8" ht="15.75">
      <c r="C34" s="111"/>
      <c r="D34" s="26"/>
      <c r="E34" s="26"/>
      <c r="F34" s="26"/>
      <c r="G34" s="26"/>
      <c r="H34" s="26"/>
    </row>
    <row r="35" spans="3:8" ht="15.75">
      <c r="C35" s="112"/>
      <c r="D35" s="26"/>
      <c r="E35" s="26"/>
      <c r="F35" s="26"/>
      <c r="G35" s="26"/>
      <c r="H35" s="26"/>
    </row>
    <row r="36" spans="3:8" ht="15.75">
      <c r="C36" s="112"/>
      <c r="D36" s="26"/>
      <c r="E36" s="26"/>
      <c r="F36" s="26"/>
      <c r="G36" s="26"/>
      <c r="H36" s="26"/>
    </row>
    <row r="37" spans="3:8" ht="15.75">
      <c r="C37" s="113"/>
      <c r="D37" s="26"/>
      <c r="E37" s="26"/>
      <c r="F37" s="26"/>
      <c r="G37" s="26"/>
      <c r="H37" s="26"/>
    </row>
    <row r="38" spans="3:8" ht="15.75">
      <c r="C38" s="27"/>
      <c r="D38" s="26"/>
      <c r="E38" s="26"/>
      <c r="F38" s="26"/>
      <c r="G38" s="26"/>
      <c r="H38" s="26"/>
    </row>
    <row r="39" spans="3:8" ht="15.75">
      <c r="C39" s="27"/>
      <c r="D39" s="26"/>
      <c r="E39" s="26"/>
      <c r="F39" s="26"/>
      <c r="G39" s="26"/>
      <c r="H39" s="26"/>
    </row>
  </sheetData>
  <sheetProtection/>
  <mergeCells count="3">
    <mergeCell ref="D3:E3"/>
    <mergeCell ref="D5:E5"/>
    <mergeCell ref="D7:E7"/>
  </mergeCells>
  <hyperlinks>
    <hyperlink ref="C25" r:id="rId1" display="TSE資料"/>
    <hyperlink ref="C26" r:id="rId2" display="OTC資料"/>
    <hyperlink ref="C27" r:id="rId3" display="OTC總市值"/>
  </hyperlinks>
  <printOptions/>
  <pageMargins left="1.1811023622047245" right="1.062992125984252" top="0.984251968503937" bottom="0.984251968503937" header="0.5118110236220472" footer="0.5118110236220472"/>
  <pageSetup horizontalDpi="300" verticalDpi="300" orientation="landscape" paperSize="9" scale="65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外資持有股票占總市值比例統計表</dc:title>
  <dc:subject>外資持有股票占總市值比例統計表</dc:subject>
  <dc:creator>行政院金融監督管理委員會證券期貨局</dc:creator>
  <cp:keywords>外資，市值比例</cp:keywords>
  <dc:description>外資持有股票占總市值比例</dc:description>
  <cp:lastModifiedBy>李智雯leejrwen</cp:lastModifiedBy>
  <cp:lastPrinted>2019-03-27T07:12:14Z</cp:lastPrinted>
  <dcterms:created xsi:type="dcterms:W3CDTF">2003-05-23T03:54:03Z</dcterms:created>
  <dcterms:modified xsi:type="dcterms:W3CDTF">2019-05-06T06:05:05Z</dcterms:modified>
  <cp:category>540;483;I41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