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ialin\Desktop\主計室-更新本會性別主流化專區性別統計資料\回復主計室資料\"/>
    </mc:Choice>
  </mc:AlternateContent>
  <xr:revisionPtr revIDLastSave="0" documentId="8_{75EB42D4-1B1F-4E8B-93B0-DFB0DA630602}" xr6:coauthVersionLast="47" xr6:coauthVersionMax="47" xr10:uidLastSave="{00000000-0000-0000-0000-000000000000}"/>
  <bookViews>
    <workbookView xWindow="-120" yWindow="-120" windowWidth="29040" windowHeight="15720" xr2:uid="{EF2FF4B9-0AEA-4123-9881-93D1086D8E7A}"/>
  </bookViews>
  <sheets>
    <sheet name="時間序列-公開發行-董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F6" i="1" s="1"/>
  <c r="D6" i="1"/>
  <c r="G6" i="1"/>
  <c r="I6" i="1" s="1"/>
  <c r="K6" i="1"/>
  <c r="L6" i="1"/>
  <c r="N6" i="1"/>
  <c r="P6" i="1"/>
  <c r="B7" i="1"/>
  <c r="D7" i="1"/>
  <c r="F7" i="1"/>
  <c r="G7" i="1"/>
  <c r="K7" i="1" s="1"/>
  <c r="I7" i="1"/>
  <c r="L7" i="1"/>
  <c r="N7" i="1" s="1"/>
  <c r="P7" i="1"/>
  <c r="D8" i="1"/>
  <c r="F8" i="1"/>
  <c r="I8" i="1"/>
  <c r="K8" i="1"/>
  <c r="L8" i="1"/>
  <c r="P8" i="1" s="1"/>
  <c r="D9" i="1"/>
  <c r="F9" i="1"/>
  <c r="I9" i="1"/>
  <c r="K9" i="1"/>
  <c r="N9" i="1"/>
  <c r="P9" i="1"/>
  <c r="D10" i="1"/>
  <c r="F10" i="1"/>
  <c r="I10" i="1"/>
  <c r="K10" i="1"/>
  <c r="N10" i="1"/>
  <c r="P10" i="1"/>
  <c r="D11" i="1"/>
  <c r="F11" i="1"/>
  <c r="I11" i="1"/>
  <c r="K11" i="1"/>
  <c r="N11" i="1"/>
  <c r="P11" i="1"/>
  <c r="D12" i="1"/>
  <c r="F12" i="1"/>
  <c r="I12" i="1"/>
  <c r="K12" i="1"/>
  <c r="N12" i="1"/>
  <c r="P12" i="1"/>
  <c r="D13" i="1"/>
  <c r="F13" i="1"/>
  <c r="I13" i="1"/>
  <c r="K13" i="1"/>
  <c r="N13" i="1"/>
  <c r="P13" i="1"/>
  <c r="D14" i="1"/>
  <c r="F14" i="1"/>
  <c r="I14" i="1"/>
  <c r="K14" i="1"/>
  <c r="N14" i="1"/>
  <c r="P14" i="1"/>
  <c r="F15" i="1"/>
  <c r="I15" i="1"/>
  <c r="K15" i="1"/>
  <c r="N15" i="1"/>
  <c r="P15" i="1"/>
  <c r="N16" i="1"/>
  <c r="P16" i="1"/>
  <c r="C17" i="1"/>
  <c r="D17" i="1" s="1"/>
  <c r="F17" i="1"/>
  <c r="H17" i="1"/>
  <c r="I17" i="1" s="1"/>
  <c r="K17" i="1"/>
  <c r="M17" i="1"/>
  <c r="N17" i="1" s="1"/>
  <c r="P17" i="1"/>
  <c r="N8" i="1" l="1"/>
</calcChain>
</file>

<file path=xl/sharedStrings.xml><?xml version="1.0" encoding="utf-8"?>
<sst xmlns="http://schemas.openxmlformats.org/spreadsheetml/2006/main" count="38" uniqueCount="23">
  <si>
    <t>114年底
(2025)</t>
    <phoneticPr fontId="2" type="noConversion"/>
  </si>
  <si>
    <t>113年底
(2024)</t>
    <phoneticPr fontId="2" type="noConversion"/>
  </si>
  <si>
    <t>112年底
(2023)</t>
    <phoneticPr fontId="2" type="noConversion"/>
  </si>
  <si>
    <t>111年底
(2022)</t>
    <phoneticPr fontId="2" type="noConversion"/>
  </si>
  <si>
    <t>110年底
(2021)</t>
    <phoneticPr fontId="2" type="noConversion"/>
  </si>
  <si>
    <t>109年底
(2020)</t>
    <phoneticPr fontId="2" type="noConversion"/>
  </si>
  <si>
    <t>108年底
(2019)</t>
    <phoneticPr fontId="2" type="noConversion"/>
  </si>
  <si>
    <t>107年底
(2018)</t>
    <phoneticPr fontId="2" type="noConversion"/>
  </si>
  <si>
    <t>106年底
(2017)</t>
    <phoneticPr fontId="2" type="noConversion"/>
  </si>
  <si>
    <t>105年底
(2016)</t>
    <phoneticPr fontId="2" type="noConversion"/>
  </si>
  <si>
    <t>分配比(Ratio)</t>
  </si>
  <si>
    <t>人數
(Number)</t>
    <phoneticPr fontId="2" type="noConversion"/>
  </si>
  <si>
    <t>分配比(Ratio)</t>
    <phoneticPr fontId="2" type="noConversion"/>
  </si>
  <si>
    <t>女性(Female)</t>
    <phoneticPr fontId="2" type="noConversion"/>
  </si>
  <si>
    <t>男性(Male)</t>
    <phoneticPr fontId="2" type="noConversion"/>
  </si>
  <si>
    <t>合計(Total)</t>
    <phoneticPr fontId="2" type="noConversion"/>
  </si>
  <si>
    <t>年度(year)</t>
    <phoneticPr fontId="2" type="noConversion"/>
  </si>
  <si>
    <t xml:space="preserve">興櫃公司(Emerging Companies) </t>
    <phoneticPr fontId="2" type="noConversion"/>
  </si>
  <si>
    <t>上櫃公司( TPEx Companies)</t>
    <phoneticPr fontId="2" type="noConversion"/>
  </si>
  <si>
    <t>上市公司 (TWSE Listed Companies )</t>
    <phoneticPr fontId="2" type="noConversion"/>
  </si>
  <si>
    <t>公司別(Company)</t>
    <phoneticPr fontId="2" type="noConversion"/>
  </si>
  <si>
    <t>(Gender highlights for directors of public companies in Taiwan in 2016-2025. )</t>
    <phoneticPr fontId="2" type="noConversion"/>
  </si>
  <si>
    <r>
      <t xml:space="preserve"> </t>
    </r>
    <r>
      <rPr>
        <b/>
        <sz val="14"/>
        <rFont val="標楷體"/>
        <family val="4"/>
        <charset val="136"/>
      </rPr>
      <t>105至114年公開發行公司董事性別統計表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</si>
</sst>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0_);[Red]\(0.00\)"/>
    <numFmt numFmtId="178" formatCode="#,##0.00_ "/>
  </numFmts>
  <fonts count="1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b/>
      <sz val="11"/>
      <name val="標楷體"/>
      <family val="4"/>
      <charset val="136"/>
    </font>
    <font>
      <sz val="10"/>
      <name val="Times New Roman"/>
      <family val="1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66FF9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0" fontId="3" fillId="2" borderId="1" xfId="1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0" fontId="3" fillId="2" borderId="2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0" fontId="3" fillId="2" borderId="4" xfId="1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178" fontId="5" fillId="2" borderId="0" xfId="0" applyNumberFormat="1" applyFont="1" applyFill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>
      <alignment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9" fillId="3" borderId="7" xfId="0" applyFont="1" applyFill="1" applyBorder="1">
      <alignment vertical="center"/>
    </xf>
    <xf numFmtId="0" fontId="6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139C-0EBD-4BC4-945A-9685DC78E9F9}">
  <sheetPr>
    <tabColor rgb="FFFFFF00"/>
    <pageSetUpPr fitToPage="1"/>
  </sheetPr>
  <dimension ref="A1:P17"/>
  <sheetViews>
    <sheetView tabSelected="1" workbookViewId="0">
      <selection activeCell="Q5" sqref="Q5"/>
    </sheetView>
  </sheetViews>
  <sheetFormatPr defaultRowHeight="16.5" x14ac:dyDescent="0.25"/>
  <cols>
    <col min="1" max="1" width="17" customWidth="1"/>
    <col min="2" max="16" width="10.125" customWidth="1"/>
  </cols>
  <sheetData>
    <row r="1" spans="1:16" ht="36" customHeight="1" x14ac:dyDescent="0.25">
      <c r="A1" s="33" t="s">
        <v>22</v>
      </c>
      <c r="B1" s="33"/>
      <c r="C1" s="33"/>
      <c r="D1" s="33"/>
      <c r="E1" s="33"/>
      <c r="F1" s="33"/>
      <c r="G1" s="32"/>
      <c r="H1" s="32"/>
      <c r="I1" s="32"/>
      <c r="J1" s="32"/>
      <c r="K1" s="32"/>
      <c r="L1" s="31"/>
      <c r="M1" s="31"/>
      <c r="N1" s="31"/>
      <c r="O1" s="31"/>
      <c r="P1" s="31"/>
    </row>
    <row r="2" spans="1:16" ht="24.75" customHeight="1" x14ac:dyDescent="0.25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.75" customHeight="1" x14ac:dyDescent="0.25">
      <c r="A3" s="29" t="s">
        <v>20</v>
      </c>
      <c r="B3" s="28" t="s">
        <v>19</v>
      </c>
      <c r="C3" s="27"/>
      <c r="D3" s="27"/>
      <c r="E3" s="27"/>
      <c r="F3" s="27"/>
      <c r="G3" s="28" t="s">
        <v>18</v>
      </c>
      <c r="H3" s="27"/>
      <c r="I3" s="27"/>
      <c r="J3" s="27"/>
      <c r="K3" s="27"/>
      <c r="L3" s="28" t="s">
        <v>17</v>
      </c>
      <c r="M3" s="27"/>
      <c r="N3" s="27"/>
      <c r="O3" s="27"/>
      <c r="P3" s="27"/>
    </row>
    <row r="4" spans="1:16" ht="23.25" customHeight="1" x14ac:dyDescent="0.25">
      <c r="A4" s="26" t="s">
        <v>16</v>
      </c>
      <c r="B4" s="24" t="s">
        <v>15</v>
      </c>
      <c r="C4" s="23" t="s">
        <v>14</v>
      </c>
      <c r="D4" s="22"/>
      <c r="E4" s="23" t="s">
        <v>13</v>
      </c>
      <c r="F4" s="22"/>
      <c r="G4" s="24" t="s">
        <v>15</v>
      </c>
      <c r="H4" s="23" t="s">
        <v>14</v>
      </c>
      <c r="I4" s="22"/>
      <c r="J4" s="23" t="s">
        <v>13</v>
      </c>
      <c r="K4" s="25"/>
      <c r="L4" s="24" t="s">
        <v>15</v>
      </c>
      <c r="M4" s="23" t="s">
        <v>14</v>
      </c>
      <c r="N4" s="22"/>
      <c r="O4" s="21" t="s">
        <v>13</v>
      </c>
      <c r="P4" s="20"/>
    </row>
    <row r="5" spans="1:16" ht="41.25" customHeight="1" x14ac:dyDescent="0.25">
      <c r="A5" s="19"/>
      <c r="B5" s="17"/>
      <c r="C5" s="16" t="s">
        <v>11</v>
      </c>
      <c r="D5" s="16" t="s">
        <v>12</v>
      </c>
      <c r="E5" s="16" t="s">
        <v>11</v>
      </c>
      <c r="F5" s="18" t="s">
        <v>12</v>
      </c>
      <c r="G5" s="17"/>
      <c r="H5" s="16" t="s">
        <v>11</v>
      </c>
      <c r="I5" s="16" t="s">
        <v>12</v>
      </c>
      <c r="J5" s="16" t="s">
        <v>11</v>
      </c>
      <c r="K5" s="18" t="s">
        <v>12</v>
      </c>
      <c r="L5" s="17"/>
      <c r="M5" s="16" t="s">
        <v>11</v>
      </c>
      <c r="N5" s="16" t="s">
        <v>12</v>
      </c>
      <c r="O5" s="16" t="s">
        <v>11</v>
      </c>
      <c r="P5" s="16" t="s">
        <v>10</v>
      </c>
    </row>
    <row r="6" spans="1:16" ht="43.15" hidden="1" customHeight="1" x14ac:dyDescent="0.25">
      <c r="A6" s="15">
        <v>2012</v>
      </c>
      <c r="B6" s="13">
        <f>C6+E6</f>
        <v>7118</v>
      </c>
      <c r="C6" s="11">
        <v>6358</v>
      </c>
      <c r="D6" s="12">
        <f>(C6/B6)*100</f>
        <v>89.32284349536387</v>
      </c>
      <c r="E6" s="11">
        <v>760</v>
      </c>
      <c r="F6" s="14">
        <f>E6/B6*100</f>
        <v>10.677156504636134</v>
      </c>
      <c r="G6" s="13">
        <f>H6+J6</f>
        <v>4225</v>
      </c>
      <c r="H6" s="11">
        <v>3613</v>
      </c>
      <c r="I6" s="12">
        <f>(H6/G6)*100</f>
        <v>85.514792899408292</v>
      </c>
      <c r="J6" s="11">
        <v>612</v>
      </c>
      <c r="K6" s="14">
        <f>J6/G6*100</f>
        <v>14.485207100591715</v>
      </c>
      <c r="L6" s="13">
        <f>M6+O6</f>
        <v>4622</v>
      </c>
      <c r="M6" s="11">
        <v>4036</v>
      </c>
      <c r="N6" s="12">
        <f>(M6/L6)*100</f>
        <v>87.321505841627001</v>
      </c>
      <c r="O6" s="11">
        <v>586</v>
      </c>
      <c r="P6" s="10">
        <f>O6/L6*100</f>
        <v>12.678494158372999</v>
      </c>
    </row>
    <row r="7" spans="1:16" ht="51.6" hidden="1" customHeight="1" x14ac:dyDescent="0.25">
      <c r="A7" s="15">
        <v>2013</v>
      </c>
      <c r="B7" s="13">
        <f>C7+E7</f>
        <v>7455</v>
      </c>
      <c r="C7" s="11">
        <v>6621</v>
      </c>
      <c r="D7" s="12">
        <f>(C7/B7)*100</f>
        <v>88.812877263581498</v>
      </c>
      <c r="E7" s="11">
        <v>834</v>
      </c>
      <c r="F7" s="14">
        <f>E7/B7*100</f>
        <v>11.187122736418512</v>
      </c>
      <c r="G7" s="13">
        <f>H7+J7</f>
        <v>4430</v>
      </c>
      <c r="H7" s="11">
        <v>3898</v>
      </c>
      <c r="I7" s="12">
        <f>(H7/G7)*100</f>
        <v>87.990970654627546</v>
      </c>
      <c r="J7" s="11">
        <v>532</v>
      </c>
      <c r="K7" s="14">
        <f>J7/G7*100</f>
        <v>12.009029345372459</v>
      </c>
      <c r="L7" s="13">
        <f>M7+O7</f>
        <v>4444</v>
      </c>
      <c r="M7" s="11">
        <v>3879</v>
      </c>
      <c r="N7" s="12">
        <f>(M7/L7)*100</f>
        <v>87.286228622862282</v>
      </c>
      <c r="O7" s="11">
        <v>565</v>
      </c>
      <c r="P7" s="10">
        <f>O7/L7*100</f>
        <v>12.713771377137714</v>
      </c>
    </row>
    <row r="8" spans="1:16" ht="36.75" customHeight="1" x14ac:dyDescent="0.25">
      <c r="A8" s="8" t="s">
        <v>9</v>
      </c>
      <c r="B8" s="9">
        <v>7124</v>
      </c>
      <c r="C8" s="6">
        <v>6276</v>
      </c>
      <c r="D8" s="7">
        <f>C8/B8</f>
        <v>0.88096574957888829</v>
      </c>
      <c r="E8" s="6">
        <v>848</v>
      </c>
      <c r="F8" s="7">
        <f>E8/B8</f>
        <v>0.11903425042111174</v>
      </c>
      <c r="G8" s="9">
        <v>5129</v>
      </c>
      <c r="H8" s="6">
        <v>4457</v>
      </c>
      <c r="I8" s="7">
        <f>H8/G8</f>
        <v>0.8689803080522519</v>
      </c>
      <c r="J8" s="6">
        <v>672</v>
      </c>
      <c r="K8" s="7">
        <f>J8/G8</f>
        <v>0.1310196919477481</v>
      </c>
      <c r="L8" s="9">
        <f>SUM(M8,O8)</f>
        <v>1964</v>
      </c>
      <c r="M8" s="6">
        <v>1657</v>
      </c>
      <c r="N8" s="7">
        <f>M8/L8</f>
        <v>0.84368635437881878</v>
      </c>
      <c r="O8" s="6">
        <v>307</v>
      </c>
      <c r="P8" s="5">
        <f>O8/L8</f>
        <v>0.15631364562118127</v>
      </c>
    </row>
    <row r="9" spans="1:16" ht="36.75" customHeight="1" x14ac:dyDescent="0.25">
      <c r="A9" s="8" t="s">
        <v>8</v>
      </c>
      <c r="B9" s="9">
        <v>7511</v>
      </c>
      <c r="C9" s="6">
        <v>6574</v>
      </c>
      <c r="D9" s="7">
        <f>C9/B9</f>
        <v>0.87524963387032351</v>
      </c>
      <c r="E9" s="6">
        <v>937</v>
      </c>
      <c r="F9" s="7">
        <f>E9/B9</f>
        <v>0.12475036612967648</v>
      </c>
      <c r="G9" s="9">
        <v>5079</v>
      </c>
      <c r="H9" s="6">
        <v>4397</v>
      </c>
      <c r="I9" s="7">
        <f>H9/G9</f>
        <v>0.86572159873990939</v>
      </c>
      <c r="J9" s="6">
        <v>682</v>
      </c>
      <c r="K9" s="7">
        <f>J9/G9</f>
        <v>0.13427840126009058</v>
      </c>
      <c r="L9" s="9">
        <v>1944</v>
      </c>
      <c r="M9" s="6">
        <v>1623</v>
      </c>
      <c r="N9" s="7">
        <f>M9/L9</f>
        <v>0.83487654320987659</v>
      </c>
      <c r="O9" s="6">
        <v>321</v>
      </c>
      <c r="P9" s="5">
        <f>O9/L9</f>
        <v>0.16512345679012347</v>
      </c>
    </row>
    <row r="10" spans="1:16" ht="36.75" customHeight="1" x14ac:dyDescent="0.25">
      <c r="A10" s="8" t="s">
        <v>7</v>
      </c>
      <c r="B10" s="9">
        <v>7777</v>
      </c>
      <c r="C10" s="6">
        <v>6753</v>
      </c>
      <c r="D10" s="7">
        <f>C10/B10</f>
        <v>0.86832969011186834</v>
      </c>
      <c r="E10" s="6">
        <v>1024</v>
      </c>
      <c r="F10" s="7">
        <f>E10/B10</f>
        <v>0.13167030988813166</v>
      </c>
      <c r="G10" s="9">
        <v>5262</v>
      </c>
      <c r="H10" s="6">
        <v>4540</v>
      </c>
      <c r="I10" s="7">
        <f>H10/G10</f>
        <v>0.86278981375902697</v>
      </c>
      <c r="J10" s="6">
        <v>722</v>
      </c>
      <c r="K10" s="7">
        <f>J10/G10</f>
        <v>0.137210186240973</v>
      </c>
      <c r="L10" s="9">
        <v>1786</v>
      </c>
      <c r="M10" s="6">
        <v>1511</v>
      </c>
      <c r="N10" s="7">
        <f>M10/L10</f>
        <v>0.84602463605823064</v>
      </c>
      <c r="O10" s="6">
        <v>275</v>
      </c>
      <c r="P10" s="5">
        <f>O10/L10</f>
        <v>0.15397536394176931</v>
      </c>
    </row>
    <row r="11" spans="1:16" ht="36.75" customHeight="1" x14ac:dyDescent="0.25">
      <c r="A11" s="8" t="s">
        <v>6</v>
      </c>
      <c r="B11" s="9">
        <v>7919</v>
      </c>
      <c r="C11" s="6">
        <v>6876</v>
      </c>
      <c r="D11" s="7">
        <f>C11/B11</f>
        <v>0.86829145094077531</v>
      </c>
      <c r="E11" s="6">
        <v>1043</v>
      </c>
      <c r="F11" s="7">
        <f>E11/B11</f>
        <v>0.13170854905922466</v>
      </c>
      <c r="G11" s="9">
        <v>5608</v>
      </c>
      <c r="H11" s="6">
        <v>4837</v>
      </c>
      <c r="I11" s="7">
        <f>H11/G11</f>
        <v>0.86251783166904428</v>
      </c>
      <c r="J11" s="6">
        <v>771</v>
      </c>
      <c r="K11" s="7">
        <f>J11/G11</f>
        <v>0.13748216833095578</v>
      </c>
      <c r="L11" s="9">
        <v>1841</v>
      </c>
      <c r="M11" s="6">
        <v>1576</v>
      </c>
      <c r="N11" s="7">
        <f>M11/L11</f>
        <v>0.85605649103747961</v>
      </c>
      <c r="O11" s="6">
        <v>265</v>
      </c>
      <c r="P11" s="5">
        <f>O11/L11</f>
        <v>0.14394350896252037</v>
      </c>
    </row>
    <row r="12" spans="1:16" ht="36.75" customHeight="1" x14ac:dyDescent="0.25">
      <c r="A12" s="8" t="s">
        <v>5</v>
      </c>
      <c r="B12" s="9">
        <v>8116</v>
      </c>
      <c r="C12" s="6">
        <v>7019</v>
      </c>
      <c r="D12" s="7">
        <f>C12/B12</f>
        <v>0.86483489403647118</v>
      </c>
      <c r="E12" s="6">
        <v>1097</v>
      </c>
      <c r="F12" s="7">
        <f>E12/B12</f>
        <v>0.13516510596352882</v>
      </c>
      <c r="G12" s="9">
        <v>5624</v>
      </c>
      <c r="H12" s="6">
        <v>4780</v>
      </c>
      <c r="I12" s="7">
        <f>H12/G12</f>
        <v>0.84992887624466573</v>
      </c>
      <c r="J12" s="6">
        <v>844</v>
      </c>
      <c r="K12" s="7">
        <f>J12/G12</f>
        <v>0.15007112375533427</v>
      </c>
      <c r="L12" s="9">
        <v>1876</v>
      </c>
      <c r="M12" s="6">
        <v>1587</v>
      </c>
      <c r="N12" s="7">
        <f>M12/L12</f>
        <v>0.84594882729211085</v>
      </c>
      <c r="O12" s="6">
        <v>289</v>
      </c>
      <c r="P12" s="5">
        <f>O12/L12</f>
        <v>0.15405117270788912</v>
      </c>
    </row>
    <row r="13" spans="1:16" ht="36.75" customHeight="1" x14ac:dyDescent="0.25">
      <c r="A13" s="8" t="s">
        <v>4</v>
      </c>
      <c r="B13" s="9">
        <v>8340</v>
      </c>
      <c r="C13" s="6">
        <v>7177</v>
      </c>
      <c r="D13" s="7">
        <f>C13/B13</f>
        <v>0.8605515587529976</v>
      </c>
      <c r="E13" s="6">
        <v>1163</v>
      </c>
      <c r="F13" s="7">
        <f>E13/B13</f>
        <v>0.1394484412470024</v>
      </c>
      <c r="G13" s="9">
        <v>5893</v>
      </c>
      <c r="H13" s="6">
        <v>4991</v>
      </c>
      <c r="I13" s="7">
        <f>H13/G13</f>
        <v>0.84693704395044966</v>
      </c>
      <c r="J13" s="6">
        <v>902</v>
      </c>
      <c r="K13" s="7">
        <f>J13/G13</f>
        <v>0.15306295604955031</v>
      </c>
      <c r="L13" s="9">
        <v>2144</v>
      </c>
      <c r="M13" s="6">
        <v>1804</v>
      </c>
      <c r="N13" s="7">
        <f>M13/L13</f>
        <v>0.84141791044776115</v>
      </c>
      <c r="O13" s="6">
        <v>340</v>
      </c>
      <c r="P13" s="5">
        <f>O13/L13</f>
        <v>0.15858208955223882</v>
      </c>
    </row>
    <row r="14" spans="1:16" ht="36.75" customHeight="1" x14ac:dyDescent="0.25">
      <c r="A14" s="8" t="s">
        <v>3</v>
      </c>
      <c r="B14" s="6">
        <v>8182</v>
      </c>
      <c r="C14" s="6">
        <v>6954</v>
      </c>
      <c r="D14" s="7">
        <f>C14/B14</f>
        <v>0.84991444634563673</v>
      </c>
      <c r="E14" s="6">
        <v>1228</v>
      </c>
      <c r="F14" s="5">
        <f>E14/B14</f>
        <v>0.15008555365436324</v>
      </c>
      <c r="G14" s="6">
        <v>6176</v>
      </c>
      <c r="H14" s="6">
        <v>5171</v>
      </c>
      <c r="I14" s="7">
        <f>H14/G14</f>
        <v>0.83727331606217614</v>
      </c>
      <c r="J14" s="6">
        <v>1005</v>
      </c>
      <c r="K14" s="7">
        <f>J14/G14</f>
        <v>0.16272668393782383</v>
      </c>
      <c r="L14" s="9">
        <v>2256</v>
      </c>
      <c r="M14" s="6">
        <v>1864</v>
      </c>
      <c r="N14" s="7">
        <f>M14/L14</f>
        <v>0.82624113475177308</v>
      </c>
      <c r="O14" s="6">
        <v>392</v>
      </c>
      <c r="P14" s="5">
        <f>O14/L14</f>
        <v>0.17375886524822695</v>
      </c>
    </row>
    <row r="15" spans="1:16" ht="36.75" customHeight="1" x14ac:dyDescent="0.25">
      <c r="A15" s="8" t="s">
        <v>2</v>
      </c>
      <c r="B15" s="6">
        <v>8477</v>
      </c>
      <c r="C15" s="6">
        <v>7109</v>
      </c>
      <c r="D15" s="7">
        <v>0.8386221540639377</v>
      </c>
      <c r="E15" s="6">
        <v>1368</v>
      </c>
      <c r="F15" s="5">
        <f>E15/B15</f>
        <v>0.16137784593606228</v>
      </c>
      <c r="G15" s="6">
        <v>6327</v>
      </c>
      <c r="H15" s="6">
        <v>5247</v>
      </c>
      <c r="I15" s="7">
        <f>H15/G15</f>
        <v>0.829302987197724</v>
      </c>
      <c r="J15" s="6">
        <v>1080</v>
      </c>
      <c r="K15" s="5">
        <f>J15/G15</f>
        <v>0.17069701280227595</v>
      </c>
      <c r="L15" s="6">
        <v>2460</v>
      </c>
      <c r="M15" s="6">
        <v>2009</v>
      </c>
      <c r="N15" s="7">
        <f>M15/L15</f>
        <v>0.81666666666666665</v>
      </c>
      <c r="O15" s="6">
        <v>451</v>
      </c>
      <c r="P15" s="5">
        <f>O15/L15</f>
        <v>0.18333333333333332</v>
      </c>
    </row>
    <row r="16" spans="1:16" ht="36.75" customHeight="1" x14ac:dyDescent="0.25">
      <c r="A16" s="8" t="s">
        <v>1</v>
      </c>
      <c r="B16" s="6">
        <v>8723</v>
      </c>
      <c r="C16" s="6">
        <v>7122</v>
      </c>
      <c r="D16" s="7">
        <v>0.8165</v>
      </c>
      <c r="E16" s="6">
        <v>1601</v>
      </c>
      <c r="F16" s="5">
        <v>0.1835</v>
      </c>
      <c r="G16" s="6">
        <v>6515</v>
      </c>
      <c r="H16" s="6">
        <v>5265</v>
      </c>
      <c r="I16" s="7">
        <v>0.80810000000000004</v>
      </c>
      <c r="J16" s="6">
        <v>1250</v>
      </c>
      <c r="K16" s="5">
        <v>0.19189999999999999</v>
      </c>
      <c r="L16" s="6">
        <v>2578</v>
      </c>
      <c r="M16" s="6">
        <v>2058</v>
      </c>
      <c r="N16" s="7">
        <f>M16/L16</f>
        <v>0.79829325058184641</v>
      </c>
      <c r="O16" s="6">
        <v>520</v>
      </c>
      <c r="P16" s="5">
        <f>O16/L16</f>
        <v>0.20170674941815361</v>
      </c>
    </row>
    <row r="17" spans="1:16" ht="36.75" customHeight="1" x14ac:dyDescent="0.25">
      <c r="A17" s="4" t="s">
        <v>0</v>
      </c>
      <c r="B17" s="2">
        <v>8958</v>
      </c>
      <c r="C17" s="2">
        <f>B17-E17</f>
        <v>7129</v>
      </c>
      <c r="D17" s="3">
        <f>C17/B17</f>
        <v>0.79582496092877875</v>
      </c>
      <c r="E17" s="2">
        <v>1829</v>
      </c>
      <c r="F17" s="1">
        <f>E17/B17</f>
        <v>0.20417503907122125</v>
      </c>
      <c r="G17" s="2">
        <v>6882</v>
      </c>
      <c r="H17" s="2">
        <f>G17-J17</f>
        <v>5392</v>
      </c>
      <c r="I17" s="3">
        <f>H17/G17</f>
        <v>0.78349317058994483</v>
      </c>
      <c r="J17" s="2">
        <v>1490</v>
      </c>
      <c r="K17" s="1">
        <f>J17/G17</f>
        <v>0.21650682941005522</v>
      </c>
      <c r="L17" s="2">
        <v>2629</v>
      </c>
      <c r="M17" s="2">
        <f>L17-O17</f>
        <v>2062</v>
      </c>
      <c r="N17" s="3">
        <f>M17/L17</f>
        <v>0.78432864206922781</v>
      </c>
      <c r="O17" s="2">
        <v>567</v>
      </c>
      <c r="P17" s="1">
        <f>O17/L17</f>
        <v>0.21567135793077216</v>
      </c>
    </row>
  </sheetData>
  <mergeCells count="15">
    <mergeCell ref="A1:P1"/>
    <mergeCell ref="J4:K4"/>
    <mergeCell ref="L4:L5"/>
    <mergeCell ref="M4:N4"/>
    <mergeCell ref="O4:P4"/>
    <mergeCell ref="A4:A5"/>
    <mergeCell ref="B4:B5"/>
    <mergeCell ref="C4:D4"/>
    <mergeCell ref="E4:F4"/>
    <mergeCell ref="G4:G5"/>
    <mergeCell ref="H4:I4"/>
    <mergeCell ref="B3:F3"/>
    <mergeCell ref="G3:K3"/>
    <mergeCell ref="L3:P3"/>
    <mergeCell ref="A2:P2"/>
  </mergeCells>
  <phoneticPr fontId="2" type="noConversion"/>
  <pageMargins left="0.37" right="0.27" top="0.65" bottom="0.26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時間序列-公開發行-董事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林克平sylvialin</dc:creator>
  <cp:lastModifiedBy>林克平sylvialin</cp:lastModifiedBy>
  <dcterms:created xsi:type="dcterms:W3CDTF">2026-04-21T01:05:28Z</dcterms:created>
  <dcterms:modified xsi:type="dcterms:W3CDTF">2026-04-21T01:06:10Z</dcterms:modified>
</cp:coreProperties>
</file>